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C:\Users\rolants\OneDrive - ADEME\IRP Personnel CFDT\2024\TEMPO\"/>
    </mc:Choice>
  </mc:AlternateContent>
  <xr:revisionPtr revIDLastSave="0" documentId="13_ncr:1_{40D1C1C8-C95A-4A4E-9AF1-A768A1BE879A}" xr6:coauthVersionLast="47" xr6:coauthVersionMax="47" xr10:uidLastSave="{00000000-0000-0000-0000-000000000000}"/>
  <bookViews>
    <workbookView xWindow="-110" yWindow="-110" windowWidth="19420" windowHeight="10420" xr2:uid="{AF181CA1-C94C-4901-A119-527128B9B4E3}"/>
  </bookViews>
  <sheets>
    <sheet name="mode emploi" sheetId="4" r:id="rId1"/>
    <sheet name="2024" sheetId="3" r:id="rId2"/>
    <sheet name="liste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W10" i="3" s="1"/>
  <c r="D11" i="3"/>
  <c r="D12" i="3"/>
  <c r="D13" i="3"/>
  <c r="D14" i="3"/>
  <c r="D15" i="3"/>
  <c r="D16" i="3"/>
  <c r="D17" i="3"/>
  <c r="W17" i="3" s="1"/>
  <c r="D18" i="3"/>
  <c r="W18" i="3" s="1"/>
  <c r="D19" i="3"/>
  <c r="D20" i="3"/>
  <c r="D21" i="3"/>
  <c r="D22" i="3"/>
  <c r="D23" i="3"/>
  <c r="D24" i="3"/>
  <c r="D25" i="3"/>
  <c r="W25" i="3" s="1"/>
  <c r="D26" i="3"/>
  <c r="W26" i="3" s="1"/>
  <c r="D27" i="3"/>
  <c r="D28" i="3"/>
  <c r="D29" i="3"/>
  <c r="D30" i="3"/>
  <c r="D31" i="3"/>
  <c r="D32" i="3"/>
  <c r="D33" i="3"/>
  <c r="D34" i="3"/>
  <c r="W34" i="3" s="1"/>
  <c r="D35" i="3"/>
  <c r="D36" i="3"/>
  <c r="D37" i="3"/>
  <c r="W37" i="3" s="1"/>
  <c r="D38" i="3"/>
  <c r="W38" i="3" s="1"/>
  <c r="D39" i="3"/>
  <c r="D40" i="3"/>
  <c r="D41" i="3"/>
  <c r="W41" i="3" s="1"/>
  <c r="W12" i="3"/>
  <c r="W29" i="3"/>
  <c r="W33" i="3"/>
  <c r="W8" i="3"/>
  <c r="AN11" i="3"/>
  <c r="AN12" i="3"/>
  <c r="AN18" i="3"/>
  <c r="AN19" i="3"/>
  <c r="AN25" i="3"/>
  <c r="AN26" i="3"/>
  <c r="AN32" i="3"/>
  <c r="AN33" i="3"/>
  <c r="AN39" i="3"/>
  <c r="AN40" i="3"/>
  <c r="AN42" i="3"/>
  <c r="AN43" i="3"/>
  <c r="AN44" i="3"/>
  <c r="AN45" i="3"/>
  <c r="AN46" i="3"/>
  <c r="AN47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98" i="3"/>
  <c r="AN99" i="3"/>
  <c r="AN100" i="3"/>
  <c r="AN101" i="3"/>
  <c r="AN102" i="3"/>
  <c r="AN103" i="3"/>
  <c r="AN104" i="3"/>
  <c r="AN105" i="3"/>
  <c r="AN106" i="3"/>
  <c r="AN107" i="3"/>
  <c r="AN108" i="3"/>
  <c r="AN109" i="3"/>
  <c r="AN110" i="3"/>
  <c r="AN111" i="3"/>
  <c r="AN112" i="3"/>
  <c r="AN113" i="3"/>
  <c r="AN114" i="3"/>
  <c r="AN115" i="3"/>
  <c r="AN116" i="3"/>
  <c r="AN117" i="3"/>
  <c r="AN118" i="3"/>
  <c r="AN119" i="3"/>
  <c r="AN120" i="3"/>
  <c r="AN121" i="3"/>
  <c r="AN122" i="3"/>
  <c r="AN123" i="3"/>
  <c r="AN124" i="3"/>
  <c r="AN125" i="3"/>
  <c r="AN126" i="3"/>
  <c r="AN127" i="3"/>
  <c r="AN128" i="3"/>
  <c r="AN129" i="3"/>
  <c r="AN130" i="3"/>
  <c r="AN131" i="3"/>
  <c r="AN132" i="3"/>
  <c r="AN133" i="3"/>
  <c r="AN134" i="3"/>
  <c r="AN135" i="3"/>
  <c r="AN136" i="3"/>
  <c r="AN137" i="3"/>
  <c r="AN138" i="3"/>
  <c r="AN139" i="3"/>
  <c r="AN140" i="3"/>
  <c r="AN141" i="3"/>
  <c r="AN142" i="3"/>
  <c r="AN143" i="3"/>
  <c r="AN144" i="3"/>
  <c r="AN145" i="3"/>
  <c r="AN146" i="3"/>
  <c r="AN147" i="3"/>
  <c r="AN148" i="3"/>
  <c r="AN149" i="3"/>
  <c r="AN150" i="3"/>
  <c r="AN151" i="3"/>
  <c r="AN152" i="3"/>
  <c r="AN153" i="3"/>
  <c r="AN154" i="3"/>
  <c r="AN155" i="3"/>
  <c r="AN156" i="3"/>
  <c r="AN157" i="3"/>
  <c r="AN158" i="3"/>
  <c r="AN159" i="3"/>
  <c r="AN160" i="3"/>
  <c r="AN161" i="3"/>
  <c r="AN162" i="3"/>
  <c r="AN163" i="3"/>
  <c r="AN164" i="3"/>
  <c r="AN165" i="3"/>
  <c r="AN166" i="3"/>
  <c r="AN167" i="3"/>
  <c r="AN168" i="3"/>
  <c r="AN169" i="3"/>
  <c r="AN170" i="3"/>
  <c r="AN171" i="3"/>
  <c r="AN172" i="3"/>
  <c r="AN173" i="3"/>
  <c r="AN174" i="3"/>
  <c r="AN175" i="3"/>
  <c r="AN176" i="3"/>
  <c r="AN177" i="3"/>
  <c r="AN178" i="3"/>
  <c r="AN179" i="3"/>
  <c r="AN180" i="3"/>
  <c r="AN181" i="3"/>
  <c r="AN182" i="3"/>
  <c r="AN183" i="3"/>
  <c r="AN184" i="3"/>
  <c r="AN185" i="3"/>
  <c r="AN186" i="3"/>
  <c r="AN187" i="3"/>
  <c r="AN188" i="3"/>
  <c r="AN189" i="3"/>
  <c r="AN190" i="3"/>
  <c r="AN191" i="3"/>
  <c r="AN192" i="3"/>
  <c r="AN193" i="3"/>
  <c r="AN194" i="3"/>
  <c r="AN195" i="3"/>
  <c r="AN196" i="3"/>
  <c r="AN197" i="3"/>
  <c r="AN198" i="3"/>
  <c r="AN199" i="3"/>
  <c r="AN200" i="3"/>
  <c r="AN201" i="3"/>
  <c r="AN202" i="3"/>
  <c r="AN203" i="3"/>
  <c r="AN204" i="3"/>
  <c r="AN205" i="3"/>
  <c r="AN206" i="3"/>
  <c r="AN207" i="3"/>
  <c r="AN208" i="3"/>
  <c r="AN209" i="3"/>
  <c r="AN210" i="3"/>
  <c r="AN211" i="3"/>
  <c r="AN212" i="3"/>
  <c r="AN213" i="3"/>
  <c r="AN214" i="3"/>
  <c r="AN215" i="3"/>
  <c r="AN216" i="3"/>
  <c r="AN217" i="3"/>
  <c r="AN218" i="3"/>
  <c r="AN219" i="3"/>
  <c r="AN220" i="3"/>
  <c r="AN221" i="3"/>
  <c r="AN222" i="3"/>
  <c r="AN223" i="3"/>
  <c r="AN224" i="3"/>
  <c r="AN225" i="3"/>
  <c r="AN226" i="3"/>
  <c r="AN227" i="3"/>
  <c r="AN228" i="3"/>
  <c r="AN229" i="3"/>
  <c r="AN230" i="3"/>
  <c r="AN231" i="3"/>
  <c r="AN232" i="3"/>
  <c r="AN233" i="3"/>
  <c r="AN234" i="3"/>
  <c r="AN235" i="3"/>
  <c r="AN236" i="3"/>
  <c r="AN237" i="3"/>
  <c r="AN238" i="3"/>
  <c r="AN239" i="3"/>
  <c r="AN240" i="3"/>
  <c r="AN241" i="3"/>
  <c r="AN242" i="3"/>
  <c r="AN243" i="3"/>
  <c r="AN244" i="3"/>
  <c r="AN245" i="3"/>
  <c r="AN246" i="3"/>
  <c r="AN247" i="3"/>
  <c r="AN248" i="3"/>
  <c r="AN249" i="3"/>
  <c r="AN250" i="3"/>
  <c r="AN251" i="3"/>
  <c r="AN252" i="3"/>
  <c r="AN253" i="3"/>
  <c r="AN254" i="3"/>
  <c r="AN255" i="3"/>
  <c r="AN256" i="3"/>
  <c r="AN257" i="3"/>
  <c r="AN258" i="3"/>
  <c r="AN259" i="3"/>
  <c r="AN260" i="3"/>
  <c r="AN261" i="3"/>
  <c r="AN262" i="3"/>
  <c r="AN263" i="3"/>
  <c r="AN264" i="3"/>
  <c r="AN265" i="3"/>
  <c r="AN266" i="3"/>
  <c r="AN267" i="3"/>
  <c r="AN268" i="3"/>
  <c r="AN269" i="3"/>
  <c r="AN270" i="3"/>
  <c r="AN271" i="3"/>
  <c r="AN272" i="3"/>
  <c r="AN273" i="3"/>
  <c r="AN274" i="3"/>
  <c r="AN275" i="3"/>
  <c r="AN276" i="3"/>
  <c r="AN277" i="3"/>
  <c r="AN278" i="3"/>
  <c r="AN279" i="3"/>
  <c r="AN280" i="3"/>
  <c r="AN281" i="3"/>
  <c r="AN282" i="3"/>
  <c r="AN283" i="3"/>
  <c r="AN284" i="3"/>
  <c r="AN285" i="3"/>
  <c r="AN286" i="3"/>
  <c r="AN287" i="3"/>
  <c r="AN288" i="3"/>
  <c r="AN289" i="3"/>
  <c r="AN290" i="3"/>
  <c r="AN291" i="3"/>
  <c r="AN292" i="3"/>
  <c r="AN293" i="3"/>
  <c r="AN294" i="3"/>
  <c r="AN295" i="3"/>
  <c r="AN296" i="3"/>
  <c r="AN297" i="3"/>
  <c r="AN298" i="3"/>
  <c r="AN299" i="3"/>
  <c r="AN300" i="3"/>
  <c r="AN301" i="3"/>
  <c r="AN302" i="3"/>
  <c r="AN303" i="3"/>
  <c r="AN304" i="3"/>
  <c r="AN305" i="3"/>
  <c r="AN306" i="3"/>
  <c r="AN307" i="3"/>
  <c r="AN308" i="3"/>
  <c r="AN309" i="3"/>
  <c r="AN311" i="3"/>
  <c r="AN312" i="3"/>
  <c r="AN313" i="3"/>
  <c r="AN314" i="3"/>
  <c r="AN315" i="3"/>
  <c r="AN316" i="3"/>
  <c r="AN317" i="3"/>
  <c r="AN318" i="3"/>
  <c r="AN319" i="3"/>
  <c r="AN320" i="3"/>
  <c r="AN321" i="3"/>
  <c r="AN322" i="3"/>
  <c r="AN323" i="3"/>
  <c r="AN324" i="3"/>
  <c r="AN325" i="3"/>
  <c r="AN326" i="3"/>
  <c r="AN327" i="3"/>
  <c r="AN328" i="3"/>
  <c r="AN329" i="3"/>
  <c r="AN330" i="3"/>
  <c r="AN331" i="3"/>
  <c r="AN332" i="3"/>
  <c r="AN333" i="3"/>
  <c r="AN334" i="3"/>
  <c r="AN335" i="3"/>
  <c r="AN336" i="3"/>
  <c r="AN337" i="3"/>
  <c r="AN338" i="3"/>
  <c r="AN339" i="3"/>
  <c r="AN340" i="3"/>
  <c r="AN341" i="3"/>
  <c r="AN342" i="3"/>
  <c r="AN343" i="3"/>
  <c r="AN344" i="3"/>
  <c r="AN345" i="3"/>
  <c r="AN346" i="3"/>
  <c r="AN347" i="3"/>
  <c r="AN348" i="3"/>
  <c r="AN349" i="3"/>
  <c r="AN350" i="3"/>
  <c r="AN351" i="3"/>
  <c r="AN352" i="3"/>
  <c r="AN353" i="3"/>
  <c r="AN354" i="3"/>
  <c r="AN355" i="3"/>
  <c r="AN356" i="3"/>
  <c r="AN357" i="3"/>
  <c r="AN358" i="3"/>
  <c r="AN359" i="3"/>
  <c r="AN360" i="3"/>
  <c r="AN361" i="3"/>
  <c r="AN362" i="3"/>
  <c r="AN363" i="3"/>
  <c r="AN364" i="3"/>
  <c r="AN365" i="3"/>
  <c r="AN366" i="3"/>
  <c r="AN367" i="3"/>
  <c r="AN368" i="3"/>
  <c r="AN369" i="3"/>
  <c r="AN370" i="3"/>
  <c r="AN371" i="3"/>
  <c r="J9" i="3"/>
  <c r="J8" i="3"/>
  <c r="J14" i="3"/>
  <c r="J13" i="3"/>
  <c r="J22" i="3"/>
  <c r="J21" i="3"/>
  <c r="J20" i="3"/>
  <c r="W11" i="3"/>
  <c r="W15" i="3"/>
  <c r="W16" i="3"/>
  <c r="W19" i="3"/>
  <c r="W23" i="3"/>
  <c r="W24" i="3"/>
  <c r="W27" i="3"/>
  <c r="W28" i="3"/>
  <c r="W30" i="3"/>
  <c r="W31" i="3"/>
  <c r="W32" i="3"/>
  <c r="W35" i="3"/>
  <c r="W36" i="3"/>
  <c r="W39" i="3"/>
  <c r="W40" i="3"/>
  <c r="W42" i="3"/>
  <c r="W43" i="3"/>
  <c r="W44" i="3"/>
  <c r="W45" i="3"/>
  <c r="W46" i="3"/>
  <c r="W47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2" i="3"/>
  <c r="W313" i="3"/>
  <c r="W314" i="3"/>
  <c r="W315" i="3"/>
  <c r="W316" i="3"/>
  <c r="W317" i="3"/>
  <c r="W318" i="3"/>
  <c r="W319" i="3"/>
  <c r="W320" i="3"/>
  <c r="W322" i="3"/>
  <c r="W323" i="3"/>
  <c r="W324" i="3"/>
  <c r="W325" i="3"/>
  <c r="W326" i="3"/>
  <c r="W327" i="3"/>
  <c r="W328" i="3"/>
  <c r="W329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356" i="3"/>
  <c r="W357" i="3"/>
  <c r="W359" i="3"/>
  <c r="W360" i="3"/>
  <c r="W361" i="3"/>
  <c r="W362" i="3"/>
  <c r="W363" i="3"/>
  <c r="W364" i="3"/>
  <c r="W366" i="3"/>
  <c r="W367" i="3"/>
  <c r="W368" i="3"/>
  <c r="W369" i="3"/>
  <c r="W370" i="3"/>
  <c r="W371" i="3"/>
  <c r="N9" i="3" l="1"/>
  <c r="N13" i="3"/>
  <c r="N14" i="3"/>
  <c r="N8" i="3"/>
  <c r="J10" i="3" l="1"/>
  <c r="N10" i="3" s="1"/>
  <c r="J11" i="3"/>
  <c r="N11" i="3" s="1"/>
  <c r="J12" i="3"/>
  <c r="N12" i="3" s="1"/>
  <c r="J16" i="3"/>
  <c r="N16" i="3" s="1"/>
  <c r="AL8" i="3" l="1"/>
  <c r="AM8" i="3"/>
  <c r="AL9" i="3"/>
  <c r="AM9" i="3"/>
  <c r="AL10" i="3"/>
  <c r="AM10" i="3"/>
  <c r="AL13" i="3"/>
  <c r="AM13" i="3"/>
  <c r="AL14" i="3"/>
  <c r="AM14" i="3"/>
  <c r="AL15" i="3"/>
  <c r="AM15" i="3"/>
  <c r="AL16" i="3"/>
  <c r="AM16" i="3"/>
  <c r="AL17" i="3"/>
  <c r="AM17" i="3"/>
  <c r="AL20" i="3"/>
  <c r="AM20" i="3"/>
  <c r="AL21" i="3"/>
  <c r="AM21" i="3"/>
  <c r="AL22" i="3"/>
  <c r="AM22" i="3"/>
  <c r="AE13" i="3"/>
  <c r="AF13" i="3"/>
  <c r="AG13" i="3"/>
  <c r="AH13" i="3"/>
  <c r="AI13" i="3"/>
  <c r="AJ13" i="3"/>
  <c r="AK13" i="3"/>
  <c r="AE17" i="3"/>
  <c r="AF17" i="3"/>
  <c r="AG17" i="3"/>
  <c r="AH17" i="3"/>
  <c r="AI17" i="3"/>
  <c r="AJ17" i="3"/>
  <c r="AK17" i="3"/>
  <c r="AE20" i="3"/>
  <c r="AF20" i="3"/>
  <c r="AG20" i="3"/>
  <c r="AH20" i="3"/>
  <c r="AI20" i="3"/>
  <c r="AJ20" i="3"/>
  <c r="AK20" i="3"/>
  <c r="AE21" i="3"/>
  <c r="AF21" i="3"/>
  <c r="AG21" i="3"/>
  <c r="AH21" i="3"/>
  <c r="AI21" i="3"/>
  <c r="AJ21" i="3"/>
  <c r="AK21" i="3"/>
  <c r="AL23" i="3"/>
  <c r="AN17" i="3" l="1"/>
  <c r="AN20" i="3"/>
  <c r="AN13" i="3"/>
  <c r="AN21" i="3"/>
  <c r="AM23" i="3"/>
  <c r="AG22" i="3"/>
  <c r="AK22" i="3"/>
  <c r="AH22" i="3"/>
  <c r="AJ22" i="3"/>
  <c r="AE22" i="3"/>
  <c r="AF22" i="3"/>
  <c r="AI22" i="3"/>
  <c r="AH23" i="3"/>
  <c r="AE23" i="3"/>
  <c r="AI23" i="3"/>
  <c r="AK23" i="3"/>
  <c r="AF23" i="3"/>
  <c r="AG23" i="3"/>
  <c r="AJ23" i="3"/>
  <c r="AN22" i="3" l="1"/>
  <c r="AN23" i="3"/>
  <c r="D42" i="3"/>
  <c r="D43" i="3"/>
  <c r="D44" i="3"/>
  <c r="D45" i="3"/>
  <c r="D46" i="3"/>
  <c r="D47" i="3"/>
  <c r="D48" i="3"/>
  <c r="W48" i="3" s="1"/>
  <c r="D49" i="3"/>
  <c r="W49" i="3" s="1"/>
  <c r="D50" i="3"/>
  <c r="W50" i="3" s="1"/>
  <c r="D51" i="3"/>
  <c r="W51" i="3" s="1"/>
  <c r="D52" i="3"/>
  <c r="W52" i="3" s="1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W201" i="3" s="1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W310" i="3" s="1"/>
  <c r="D311" i="3"/>
  <c r="W311" i="3" s="1"/>
  <c r="D312" i="3"/>
  <c r="D313" i="3"/>
  <c r="D314" i="3"/>
  <c r="D315" i="3"/>
  <c r="D316" i="3"/>
  <c r="D317" i="3"/>
  <c r="D318" i="3"/>
  <c r="D319" i="3"/>
  <c r="D320" i="3"/>
  <c r="D321" i="3"/>
  <c r="W321" i="3" s="1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W358" i="3"/>
  <c r="D359" i="3"/>
  <c r="D360" i="3"/>
  <c r="D361" i="3"/>
  <c r="D362" i="3"/>
  <c r="D363" i="3"/>
  <c r="D364" i="3"/>
  <c r="D365" i="3"/>
  <c r="W365" i="3" s="1"/>
  <c r="D366" i="3"/>
  <c r="D367" i="3"/>
  <c r="D368" i="3"/>
  <c r="D369" i="3"/>
  <c r="D370" i="3"/>
  <c r="D371" i="3"/>
  <c r="AM342" i="3" l="1"/>
  <c r="AL342" i="3"/>
  <c r="AL334" i="3"/>
  <c r="AM334" i="3"/>
  <c r="AM326" i="3"/>
  <c r="AL326" i="3"/>
  <c r="AM318" i="3"/>
  <c r="AL318" i="3"/>
  <c r="AM310" i="3"/>
  <c r="AL310" i="3"/>
  <c r="AL302" i="3"/>
  <c r="AM302" i="3"/>
  <c r="AM294" i="3"/>
  <c r="AL294" i="3"/>
  <c r="AM286" i="3"/>
  <c r="AL286" i="3"/>
  <c r="AL278" i="3"/>
  <c r="AM278" i="3"/>
  <c r="AM270" i="3"/>
  <c r="AL270" i="3"/>
  <c r="AM262" i="3"/>
  <c r="AL262" i="3"/>
  <c r="AM254" i="3"/>
  <c r="AL254" i="3"/>
  <c r="AL246" i="3"/>
  <c r="AM246" i="3"/>
  <c r="AM238" i="3"/>
  <c r="AL238" i="3"/>
  <c r="AM230" i="3"/>
  <c r="AL230" i="3"/>
  <c r="AM218" i="3"/>
  <c r="AL218" i="3"/>
  <c r="AL206" i="3"/>
  <c r="AM206" i="3"/>
  <c r="AM198" i="3"/>
  <c r="AL198" i="3"/>
  <c r="AL186" i="3"/>
  <c r="AM186" i="3"/>
  <c r="AL178" i="3"/>
  <c r="AM178" i="3"/>
  <c r="AL170" i="3"/>
  <c r="AM170" i="3"/>
  <c r="AM162" i="3"/>
  <c r="AL162" i="3"/>
  <c r="AL158" i="3"/>
  <c r="AM158" i="3"/>
  <c r="AL154" i="3"/>
  <c r="AM154" i="3"/>
  <c r="AL150" i="3"/>
  <c r="AM150" i="3"/>
  <c r="AL146" i="3"/>
  <c r="AM146" i="3"/>
  <c r="AL138" i="3"/>
  <c r="AM138" i="3"/>
  <c r="AL134" i="3"/>
  <c r="AM134" i="3"/>
  <c r="AL130" i="3"/>
  <c r="AM130" i="3"/>
  <c r="AL126" i="3"/>
  <c r="AM126" i="3"/>
  <c r="AL122" i="3"/>
  <c r="AM122" i="3"/>
  <c r="AL118" i="3"/>
  <c r="AM118" i="3"/>
  <c r="AL114" i="3"/>
  <c r="AM114" i="3"/>
  <c r="AL110" i="3"/>
  <c r="AM110" i="3"/>
  <c r="AL106" i="3"/>
  <c r="AM106" i="3"/>
  <c r="AL102" i="3"/>
  <c r="AM102" i="3"/>
  <c r="AM98" i="3"/>
  <c r="AL98" i="3"/>
  <c r="AL94" i="3"/>
  <c r="AM94" i="3"/>
  <c r="AL90" i="3"/>
  <c r="AM90" i="3"/>
  <c r="AL86" i="3"/>
  <c r="AM86" i="3"/>
  <c r="AM82" i="3"/>
  <c r="AL82" i="3"/>
  <c r="AL78" i="3"/>
  <c r="AM78" i="3"/>
  <c r="AM74" i="3"/>
  <c r="AL74" i="3"/>
  <c r="AL70" i="3"/>
  <c r="AM70" i="3"/>
  <c r="AL66" i="3"/>
  <c r="AM66" i="3"/>
  <c r="AM62" i="3"/>
  <c r="AL62" i="3"/>
  <c r="AL58" i="3"/>
  <c r="AM58" i="3"/>
  <c r="AL54" i="3"/>
  <c r="AM54" i="3"/>
  <c r="AL50" i="3"/>
  <c r="AM50" i="3"/>
  <c r="AL46" i="3"/>
  <c r="AM46" i="3"/>
  <c r="AL42" i="3"/>
  <c r="AM42" i="3"/>
  <c r="AM38" i="3"/>
  <c r="AL38" i="3"/>
  <c r="AL34" i="3"/>
  <c r="AM34" i="3"/>
  <c r="AL30" i="3"/>
  <c r="AM30" i="3"/>
  <c r="AM26" i="3"/>
  <c r="AL26" i="3"/>
  <c r="AL11" i="3"/>
  <c r="AM11" i="3"/>
  <c r="AL364" i="3"/>
  <c r="AM364" i="3"/>
  <c r="AM356" i="3"/>
  <c r="AL356" i="3"/>
  <c r="AL352" i="3"/>
  <c r="AM352" i="3"/>
  <c r="AL344" i="3"/>
  <c r="AM344" i="3"/>
  <c r="AL19" i="3"/>
  <c r="AM19" i="3"/>
  <c r="AL367" i="3"/>
  <c r="AM367" i="3"/>
  <c r="AL359" i="3"/>
  <c r="AM359" i="3"/>
  <c r="AL351" i="3"/>
  <c r="AM351" i="3"/>
  <c r="AL343" i="3"/>
  <c r="AM343" i="3"/>
  <c r="AM339" i="3"/>
  <c r="AL339" i="3"/>
  <c r="AL331" i="3"/>
  <c r="AM331" i="3"/>
  <c r="AM323" i="3"/>
  <c r="AL323" i="3"/>
  <c r="AL311" i="3"/>
  <c r="AM311" i="3"/>
  <c r="AL303" i="3"/>
  <c r="AM303" i="3"/>
  <c r="AL295" i="3"/>
  <c r="AM295" i="3"/>
  <c r="AL287" i="3"/>
  <c r="AM287" i="3"/>
  <c r="AL279" i="3"/>
  <c r="AM279" i="3"/>
  <c r="AL275" i="3"/>
  <c r="AM275" i="3"/>
  <c r="AM267" i="3"/>
  <c r="AL267" i="3"/>
  <c r="AL263" i="3"/>
  <c r="AM263" i="3"/>
  <c r="AM259" i="3"/>
  <c r="AL259" i="3"/>
  <c r="AL255" i="3"/>
  <c r="AM255" i="3"/>
  <c r="AM247" i="3"/>
  <c r="AL247" i="3"/>
  <c r="AL243" i="3"/>
  <c r="AM243" i="3"/>
  <c r="AL239" i="3"/>
  <c r="AM239" i="3"/>
  <c r="AM235" i="3"/>
  <c r="AL235" i="3"/>
  <c r="AL231" i="3"/>
  <c r="AM231" i="3"/>
  <c r="AM227" i="3"/>
  <c r="AL227" i="3"/>
  <c r="AL223" i="3"/>
  <c r="AM223" i="3"/>
  <c r="AL219" i="3"/>
  <c r="AM219" i="3"/>
  <c r="AM215" i="3"/>
  <c r="AL215" i="3"/>
  <c r="AL211" i="3"/>
  <c r="AM211" i="3"/>
  <c r="AL207" i="3"/>
  <c r="AM207" i="3"/>
  <c r="AL18" i="3"/>
  <c r="AM18" i="3"/>
  <c r="AL370" i="3"/>
  <c r="AM370" i="3"/>
  <c r="AL366" i="3"/>
  <c r="AM366" i="3"/>
  <c r="AM362" i="3"/>
  <c r="AL362" i="3"/>
  <c r="AL358" i="3"/>
  <c r="AM358" i="3"/>
  <c r="AL354" i="3"/>
  <c r="AM354" i="3"/>
  <c r="AM350" i="3"/>
  <c r="AL350" i="3"/>
  <c r="AM346" i="3"/>
  <c r="AL346" i="3"/>
  <c r="AL338" i="3"/>
  <c r="AM338" i="3"/>
  <c r="AL330" i="3"/>
  <c r="AM330" i="3"/>
  <c r="AL322" i="3"/>
  <c r="AM322" i="3"/>
  <c r="AL314" i="3"/>
  <c r="AM314" i="3"/>
  <c r="AM306" i="3"/>
  <c r="AL306" i="3"/>
  <c r="AL298" i="3"/>
  <c r="AM298" i="3"/>
  <c r="AL290" i="3"/>
  <c r="AM290" i="3"/>
  <c r="AL282" i="3"/>
  <c r="AM282" i="3"/>
  <c r="AL274" i="3"/>
  <c r="AM274" i="3"/>
  <c r="AL266" i="3"/>
  <c r="AM266" i="3"/>
  <c r="AL258" i="3"/>
  <c r="AM258" i="3"/>
  <c r="AM250" i="3"/>
  <c r="AL250" i="3"/>
  <c r="AL242" i="3"/>
  <c r="AM242" i="3"/>
  <c r="AL234" i="3"/>
  <c r="AM234" i="3"/>
  <c r="AL226" i="3"/>
  <c r="AM226" i="3"/>
  <c r="AL222" i="3"/>
  <c r="AM222" i="3"/>
  <c r="AL214" i="3"/>
  <c r="AM214" i="3"/>
  <c r="AL210" i="3"/>
  <c r="AM210" i="3"/>
  <c r="AL202" i="3"/>
  <c r="AM202" i="3"/>
  <c r="AL194" i="3"/>
  <c r="AM194" i="3"/>
  <c r="AL190" i="3"/>
  <c r="AM190" i="3"/>
  <c r="AL182" i="3"/>
  <c r="AM182" i="3"/>
  <c r="AL174" i="3"/>
  <c r="AM174" i="3"/>
  <c r="AL166" i="3"/>
  <c r="AM166" i="3"/>
  <c r="AM142" i="3"/>
  <c r="AL142" i="3"/>
  <c r="AL12" i="3"/>
  <c r="AM12" i="3"/>
  <c r="AL369" i="3"/>
  <c r="AM369" i="3"/>
  <c r="AL365" i="3"/>
  <c r="AM365" i="3"/>
  <c r="AL361" i="3"/>
  <c r="AM361" i="3"/>
  <c r="AM357" i="3"/>
  <c r="AL357" i="3"/>
  <c r="AM353" i="3"/>
  <c r="AL353" i="3"/>
  <c r="AM349" i="3"/>
  <c r="AL349" i="3"/>
  <c r="AM345" i="3"/>
  <c r="AL345" i="3"/>
  <c r="AL341" i="3"/>
  <c r="AM341" i="3"/>
  <c r="AL337" i="3"/>
  <c r="AM337" i="3"/>
  <c r="AL333" i="3"/>
  <c r="AM333" i="3"/>
  <c r="AL329" i="3"/>
  <c r="AM329" i="3"/>
  <c r="AL325" i="3"/>
  <c r="AM325" i="3"/>
  <c r="AM321" i="3"/>
  <c r="AL321" i="3"/>
  <c r="AL317" i="3"/>
  <c r="AM317" i="3"/>
  <c r="AL313" i="3"/>
  <c r="AM313" i="3"/>
  <c r="AL309" i="3"/>
  <c r="AM309" i="3"/>
  <c r="AL305" i="3"/>
  <c r="AM305" i="3"/>
  <c r="AM301" i="3"/>
  <c r="AL301" i="3"/>
  <c r="AM297" i="3"/>
  <c r="AL297" i="3"/>
  <c r="AL293" i="3"/>
  <c r="AM293" i="3"/>
  <c r="AM289" i="3"/>
  <c r="AL289" i="3"/>
  <c r="AL285" i="3"/>
  <c r="AM285" i="3"/>
  <c r="AM281" i="3"/>
  <c r="AL281" i="3"/>
  <c r="AL277" i="3"/>
  <c r="AM277" i="3"/>
  <c r="AL273" i="3"/>
  <c r="AM273" i="3"/>
  <c r="AL269" i="3"/>
  <c r="AM269" i="3"/>
  <c r="AM265" i="3"/>
  <c r="AL265" i="3"/>
  <c r="AL261" i="3"/>
  <c r="AM261" i="3"/>
  <c r="AM257" i="3"/>
  <c r="AL257" i="3"/>
  <c r="AL253" i="3"/>
  <c r="AM253" i="3"/>
  <c r="AL249" i="3"/>
  <c r="AM249" i="3"/>
  <c r="AL245" i="3"/>
  <c r="AM245" i="3"/>
  <c r="AM241" i="3"/>
  <c r="AL241" i="3"/>
  <c r="AL237" i="3"/>
  <c r="AM237" i="3"/>
  <c r="AM233" i="3"/>
  <c r="AL233" i="3"/>
  <c r="AL229" i="3"/>
  <c r="AM229" i="3"/>
  <c r="AL225" i="3"/>
  <c r="AM225" i="3"/>
  <c r="AM221" i="3"/>
  <c r="AL221" i="3"/>
  <c r="AL217" i="3"/>
  <c r="AM217" i="3"/>
  <c r="AL213" i="3"/>
  <c r="AM213" i="3"/>
  <c r="AL209" i="3"/>
  <c r="AM209" i="3"/>
  <c r="AL205" i="3"/>
  <c r="AM205" i="3"/>
  <c r="AM201" i="3"/>
  <c r="AL201" i="3"/>
  <c r="AL197" i="3"/>
  <c r="AM197" i="3"/>
  <c r="AL193" i="3"/>
  <c r="AM193" i="3"/>
  <c r="AM189" i="3"/>
  <c r="AL189" i="3"/>
  <c r="AL185" i="3"/>
  <c r="AM185" i="3"/>
  <c r="AL181" i="3"/>
  <c r="AM181" i="3"/>
  <c r="AL177" i="3"/>
  <c r="AM177" i="3"/>
  <c r="AL173" i="3"/>
  <c r="AM173" i="3"/>
  <c r="AM169" i="3"/>
  <c r="AL169" i="3"/>
  <c r="AM165" i="3"/>
  <c r="AL165" i="3"/>
  <c r="AL161" i="3"/>
  <c r="AM161" i="3"/>
  <c r="AL157" i="3"/>
  <c r="AM157" i="3"/>
  <c r="AL153" i="3"/>
  <c r="AM153" i="3"/>
  <c r="AL149" i="3"/>
  <c r="AM149" i="3"/>
  <c r="AM145" i="3"/>
  <c r="AL145" i="3"/>
  <c r="AL141" i="3"/>
  <c r="AM141" i="3"/>
  <c r="AL137" i="3"/>
  <c r="AM137" i="3"/>
  <c r="AM133" i="3"/>
  <c r="AL133" i="3"/>
  <c r="AL129" i="3"/>
  <c r="AM129" i="3"/>
  <c r="AL125" i="3"/>
  <c r="AM125" i="3"/>
  <c r="AL121" i="3"/>
  <c r="AM121" i="3"/>
  <c r="AL117" i="3"/>
  <c r="AM117" i="3"/>
  <c r="AL113" i="3"/>
  <c r="AM113" i="3"/>
  <c r="AL109" i="3"/>
  <c r="AM109" i="3"/>
  <c r="AL105" i="3"/>
  <c r="AM105" i="3"/>
  <c r="AL101" i="3"/>
  <c r="AM101" i="3"/>
  <c r="AL97" i="3"/>
  <c r="AM97" i="3"/>
  <c r="AM93" i="3"/>
  <c r="AL93" i="3"/>
  <c r="AL89" i="3"/>
  <c r="AM89" i="3"/>
  <c r="AM85" i="3"/>
  <c r="AL85" i="3"/>
  <c r="AL81" i="3"/>
  <c r="AM81" i="3"/>
  <c r="AM77" i="3"/>
  <c r="AL77" i="3"/>
  <c r="AL73" i="3"/>
  <c r="AM73" i="3"/>
  <c r="AL69" i="3"/>
  <c r="AM69" i="3"/>
  <c r="AL65" i="3"/>
  <c r="AM65" i="3"/>
  <c r="AL61" i="3"/>
  <c r="AM61" i="3"/>
  <c r="AL57" i="3"/>
  <c r="AM57" i="3"/>
  <c r="AM53" i="3"/>
  <c r="AL53" i="3"/>
  <c r="AL49" i="3"/>
  <c r="AM49" i="3"/>
  <c r="AL45" i="3"/>
  <c r="AM45" i="3"/>
  <c r="AM41" i="3"/>
  <c r="AL41" i="3"/>
  <c r="AL37" i="3"/>
  <c r="AM37" i="3"/>
  <c r="AL33" i="3"/>
  <c r="AM33" i="3"/>
  <c r="AL29" i="3"/>
  <c r="AM29" i="3"/>
  <c r="AL25" i="3"/>
  <c r="AM25" i="3"/>
  <c r="AM340" i="3"/>
  <c r="AL340" i="3"/>
  <c r="AM336" i="3"/>
  <c r="AL336" i="3"/>
  <c r="AM332" i="3"/>
  <c r="AL332" i="3"/>
  <c r="AL328" i="3"/>
  <c r="AM328" i="3"/>
  <c r="AM324" i="3"/>
  <c r="AL324" i="3"/>
  <c r="AL320" i="3"/>
  <c r="AM320" i="3"/>
  <c r="AM316" i="3"/>
  <c r="AL316" i="3"/>
  <c r="AM312" i="3"/>
  <c r="AL312" i="3"/>
  <c r="AL308" i="3"/>
  <c r="AM308" i="3"/>
  <c r="AL304" i="3"/>
  <c r="AM304" i="3"/>
  <c r="AM300" i="3"/>
  <c r="AL300" i="3"/>
  <c r="AL296" i="3"/>
  <c r="AM296" i="3"/>
  <c r="AM292" i="3"/>
  <c r="AL292" i="3"/>
  <c r="AL288" i="3"/>
  <c r="AM288" i="3"/>
  <c r="AL284" i="3"/>
  <c r="AM284" i="3"/>
  <c r="AM280" i="3"/>
  <c r="AL280" i="3"/>
  <c r="AM276" i="3"/>
  <c r="AL276" i="3"/>
  <c r="AL272" i="3"/>
  <c r="AM272" i="3"/>
  <c r="AM268" i="3"/>
  <c r="AL268" i="3"/>
  <c r="AL264" i="3"/>
  <c r="AM264" i="3"/>
  <c r="AL260" i="3"/>
  <c r="AM260" i="3"/>
  <c r="AM256" i="3"/>
  <c r="AL256" i="3"/>
  <c r="AL252" i="3"/>
  <c r="AM252" i="3"/>
  <c r="AL248" i="3"/>
  <c r="AM248" i="3"/>
  <c r="AM244" i="3"/>
  <c r="AL244" i="3"/>
  <c r="AL240" i="3"/>
  <c r="AM240" i="3"/>
  <c r="AL236" i="3"/>
  <c r="AM236" i="3"/>
  <c r="AL232" i="3"/>
  <c r="AM232" i="3"/>
  <c r="AL228" i="3"/>
  <c r="AM228" i="3"/>
  <c r="AM224" i="3"/>
  <c r="AL224" i="3"/>
  <c r="AL220" i="3"/>
  <c r="AM220" i="3"/>
  <c r="AL216" i="3"/>
  <c r="AM216" i="3"/>
  <c r="AM212" i="3"/>
  <c r="AL212" i="3"/>
  <c r="AL208" i="3"/>
  <c r="AM208" i="3"/>
  <c r="AM204" i="3"/>
  <c r="AL204" i="3"/>
  <c r="AL200" i="3"/>
  <c r="AM200" i="3"/>
  <c r="AL196" i="3"/>
  <c r="AM196" i="3"/>
  <c r="AL192" i="3"/>
  <c r="AM192" i="3"/>
  <c r="AL188" i="3"/>
  <c r="AM188" i="3"/>
  <c r="AL184" i="3"/>
  <c r="AM184" i="3"/>
  <c r="AM180" i="3"/>
  <c r="AL180" i="3"/>
  <c r="AL176" i="3"/>
  <c r="AM176" i="3"/>
  <c r="AL172" i="3"/>
  <c r="AM172" i="3"/>
  <c r="AL168" i="3"/>
  <c r="AM168" i="3"/>
  <c r="AL164" i="3"/>
  <c r="AM164" i="3"/>
  <c r="AL160" i="3"/>
  <c r="AM160" i="3"/>
  <c r="AM156" i="3"/>
  <c r="AL156" i="3"/>
  <c r="AL152" i="3"/>
  <c r="AM152" i="3"/>
  <c r="AM148" i="3"/>
  <c r="AL148" i="3"/>
  <c r="AL144" i="3"/>
  <c r="AM144" i="3"/>
  <c r="AL140" i="3"/>
  <c r="AM140" i="3"/>
  <c r="AL136" i="3"/>
  <c r="AM136" i="3"/>
  <c r="AL132" i="3"/>
  <c r="AM132" i="3"/>
  <c r="AL128" i="3"/>
  <c r="AM128" i="3"/>
  <c r="AM124" i="3"/>
  <c r="AL124" i="3"/>
  <c r="AL120" i="3"/>
  <c r="AM120" i="3"/>
  <c r="AM116" i="3"/>
  <c r="AL116" i="3"/>
  <c r="AL112" i="3"/>
  <c r="AM112" i="3"/>
  <c r="AM108" i="3"/>
  <c r="AL108" i="3"/>
  <c r="AL104" i="3"/>
  <c r="AM104" i="3"/>
  <c r="AL100" i="3"/>
  <c r="AM100" i="3"/>
  <c r="AL96" i="3"/>
  <c r="AM96" i="3"/>
  <c r="AL92" i="3"/>
  <c r="AM92" i="3"/>
  <c r="AL88" i="3"/>
  <c r="AM88" i="3"/>
  <c r="AL84" i="3"/>
  <c r="AM84" i="3"/>
  <c r="AL80" i="3"/>
  <c r="AM80" i="3"/>
  <c r="AL76" i="3"/>
  <c r="AM76" i="3"/>
  <c r="AM72" i="3"/>
  <c r="AL72" i="3"/>
  <c r="AL68" i="3"/>
  <c r="AM68" i="3"/>
  <c r="AL64" i="3"/>
  <c r="AM64" i="3"/>
  <c r="AL60" i="3"/>
  <c r="AM60" i="3"/>
  <c r="AL56" i="3"/>
  <c r="AM56" i="3"/>
  <c r="AL52" i="3"/>
  <c r="AM52" i="3"/>
  <c r="AL48" i="3"/>
  <c r="AM48" i="3"/>
  <c r="AL44" i="3"/>
  <c r="AM44" i="3"/>
  <c r="AL40" i="3"/>
  <c r="AM40" i="3"/>
  <c r="AL36" i="3"/>
  <c r="AM36" i="3"/>
  <c r="AM32" i="3"/>
  <c r="AL32" i="3"/>
  <c r="AL28" i="3"/>
  <c r="AM28" i="3"/>
  <c r="AL24" i="3"/>
  <c r="AM24" i="3"/>
  <c r="AL7" i="3"/>
  <c r="AM7" i="3"/>
  <c r="AM368" i="3"/>
  <c r="AL368" i="3"/>
  <c r="AM360" i="3"/>
  <c r="AL360" i="3"/>
  <c r="AM348" i="3"/>
  <c r="AL348" i="3"/>
  <c r="AM371" i="3"/>
  <c r="AL371" i="3"/>
  <c r="AL363" i="3"/>
  <c r="AM363" i="3"/>
  <c r="AL355" i="3"/>
  <c r="AM355" i="3"/>
  <c r="AM347" i="3"/>
  <c r="AL347" i="3"/>
  <c r="AL335" i="3"/>
  <c r="AM335" i="3"/>
  <c r="AM327" i="3"/>
  <c r="AL327" i="3"/>
  <c r="AL319" i="3"/>
  <c r="AM319" i="3"/>
  <c r="AM315" i="3"/>
  <c r="AL315" i="3"/>
  <c r="AL307" i="3"/>
  <c r="AM307" i="3"/>
  <c r="AL299" i="3"/>
  <c r="AM299" i="3"/>
  <c r="AM291" i="3"/>
  <c r="AL291" i="3"/>
  <c r="AL283" i="3"/>
  <c r="AM283" i="3"/>
  <c r="AM271" i="3"/>
  <c r="AL271" i="3"/>
  <c r="AM251" i="3"/>
  <c r="AL251" i="3"/>
  <c r="AL203" i="3"/>
  <c r="AM203" i="3"/>
  <c r="AL199" i="3"/>
  <c r="AM199" i="3"/>
  <c r="AM195" i="3"/>
  <c r="AL195" i="3"/>
  <c r="AM191" i="3"/>
  <c r="AL191" i="3"/>
  <c r="AL187" i="3"/>
  <c r="AM187" i="3"/>
  <c r="AL183" i="3"/>
  <c r="AM183" i="3"/>
  <c r="AL179" i="3"/>
  <c r="AM179" i="3"/>
  <c r="AL175" i="3"/>
  <c r="AM175" i="3"/>
  <c r="AM171" i="3"/>
  <c r="AL171" i="3"/>
  <c r="AL167" i="3"/>
  <c r="AM167" i="3"/>
  <c r="AL163" i="3"/>
  <c r="AM163" i="3"/>
  <c r="AM159" i="3"/>
  <c r="AL159" i="3"/>
  <c r="AL155" i="3"/>
  <c r="AM155" i="3"/>
  <c r="AL151" i="3"/>
  <c r="AM151" i="3"/>
  <c r="AL147" i="3"/>
  <c r="AM147" i="3"/>
  <c r="AL143" i="3"/>
  <c r="AM143" i="3"/>
  <c r="AM139" i="3"/>
  <c r="AL139" i="3"/>
  <c r="AM135" i="3"/>
  <c r="AL135" i="3"/>
  <c r="AL131" i="3"/>
  <c r="AM131" i="3"/>
  <c r="AL127" i="3"/>
  <c r="AM127" i="3"/>
  <c r="AL123" i="3"/>
  <c r="AM123" i="3"/>
  <c r="AM119" i="3"/>
  <c r="AL119" i="3"/>
  <c r="AL115" i="3"/>
  <c r="AM115" i="3"/>
  <c r="AM111" i="3"/>
  <c r="AL111" i="3"/>
  <c r="AL107" i="3"/>
  <c r="AM107" i="3"/>
  <c r="AM103" i="3"/>
  <c r="AL103" i="3"/>
  <c r="AL99" i="3"/>
  <c r="AM99" i="3"/>
  <c r="AM95" i="3"/>
  <c r="AL95" i="3"/>
  <c r="AL91" i="3"/>
  <c r="AM91" i="3"/>
  <c r="AM87" i="3"/>
  <c r="AL87" i="3"/>
  <c r="AL83" i="3"/>
  <c r="AM83" i="3"/>
  <c r="AM79" i="3"/>
  <c r="AL79" i="3"/>
  <c r="AL75" i="3"/>
  <c r="AM75" i="3"/>
  <c r="AL71" i="3"/>
  <c r="AM71" i="3"/>
  <c r="AL67" i="3"/>
  <c r="AM67" i="3"/>
  <c r="AL63" i="3"/>
  <c r="AM63" i="3"/>
  <c r="AL59" i="3"/>
  <c r="AM59" i="3"/>
  <c r="AL55" i="3"/>
  <c r="AM55" i="3"/>
  <c r="AL51" i="3"/>
  <c r="AM51" i="3"/>
  <c r="AL47" i="3"/>
  <c r="AM47" i="3"/>
  <c r="AM43" i="3"/>
  <c r="AL43" i="3"/>
  <c r="AL39" i="3"/>
  <c r="AM39" i="3"/>
  <c r="AM35" i="3"/>
  <c r="AL35" i="3"/>
  <c r="AL31" i="3"/>
  <c r="AM31" i="3"/>
  <c r="AL27" i="3"/>
  <c r="AM27" i="3"/>
  <c r="AG18" i="3"/>
  <c r="AK18" i="3"/>
  <c r="AH18" i="3"/>
  <c r="AE18" i="3"/>
  <c r="AI18" i="3"/>
  <c r="AJ18" i="3"/>
  <c r="AF18" i="3"/>
  <c r="AG371" i="3"/>
  <c r="AK371" i="3"/>
  <c r="AH371" i="3"/>
  <c r="AE371" i="3"/>
  <c r="AI371" i="3"/>
  <c r="AF371" i="3"/>
  <c r="AJ371" i="3"/>
  <c r="AG359" i="3"/>
  <c r="AK359" i="3"/>
  <c r="AH359" i="3"/>
  <c r="AE359" i="3"/>
  <c r="AI359" i="3"/>
  <c r="AF359" i="3"/>
  <c r="AJ359" i="3"/>
  <c r="AG351" i="3"/>
  <c r="AK351" i="3"/>
  <c r="AH351" i="3"/>
  <c r="AE351" i="3"/>
  <c r="AI351" i="3"/>
  <c r="AF351" i="3"/>
  <c r="AJ351" i="3"/>
  <c r="AG343" i="3"/>
  <c r="AK343" i="3"/>
  <c r="AH343" i="3"/>
  <c r="AE343" i="3"/>
  <c r="AI343" i="3"/>
  <c r="AF343" i="3"/>
  <c r="AJ343" i="3"/>
  <c r="AG335" i="3"/>
  <c r="AK335" i="3"/>
  <c r="AH335" i="3"/>
  <c r="AE335" i="3"/>
  <c r="AI335" i="3"/>
  <c r="AF335" i="3"/>
  <c r="AJ335" i="3"/>
  <c r="AE331" i="3"/>
  <c r="AI331" i="3"/>
  <c r="AF331" i="3"/>
  <c r="AJ331" i="3"/>
  <c r="AG331" i="3"/>
  <c r="AK331" i="3"/>
  <c r="AH331" i="3"/>
  <c r="AE327" i="3"/>
  <c r="AI327" i="3"/>
  <c r="AF327" i="3"/>
  <c r="AJ327" i="3"/>
  <c r="AG327" i="3"/>
  <c r="AK327" i="3"/>
  <c r="AH327" i="3"/>
  <c r="AH323" i="3"/>
  <c r="AE323" i="3"/>
  <c r="AI323" i="3"/>
  <c r="AF323" i="3"/>
  <c r="AJ323" i="3"/>
  <c r="AG323" i="3"/>
  <c r="AK323" i="3"/>
  <c r="AH319" i="3"/>
  <c r="AE319" i="3"/>
  <c r="AI319" i="3"/>
  <c r="AF319" i="3"/>
  <c r="AJ319" i="3"/>
  <c r="AG319" i="3"/>
  <c r="AK319" i="3"/>
  <c r="AH315" i="3"/>
  <c r="AE315" i="3"/>
  <c r="AI315" i="3"/>
  <c r="AF315" i="3"/>
  <c r="AJ315" i="3"/>
  <c r="AG315" i="3"/>
  <c r="AK315" i="3"/>
  <c r="AH311" i="3"/>
  <c r="AE311" i="3"/>
  <c r="AI311" i="3"/>
  <c r="AF311" i="3"/>
  <c r="AJ311" i="3"/>
  <c r="AG311" i="3"/>
  <c r="AK311" i="3"/>
  <c r="AH307" i="3"/>
  <c r="AE307" i="3"/>
  <c r="AI307" i="3"/>
  <c r="AF307" i="3"/>
  <c r="AJ307" i="3"/>
  <c r="AG307" i="3"/>
  <c r="AK307" i="3"/>
  <c r="AH303" i="3"/>
  <c r="AE303" i="3"/>
  <c r="AI303" i="3"/>
  <c r="AF303" i="3"/>
  <c r="AJ303" i="3"/>
  <c r="AG303" i="3"/>
  <c r="AK303" i="3"/>
  <c r="AH299" i="3"/>
  <c r="AE299" i="3"/>
  <c r="AI299" i="3"/>
  <c r="AF299" i="3"/>
  <c r="AJ299" i="3"/>
  <c r="AG299" i="3"/>
  <c r="AK299" i="3"/>
  <c r="AH295" i="3"/>
  <c r="AE295" i="3"/>
  <c r="AI295" i="3"/>
  <c r="AF295" i="3"/>
  <c r="AJ295" i="3"/>
  <c r="AG295" i="3"/>
  <c r="AK295" i="3"/>
  <c r="AH291" i="3"/>
  <c r="AE291" i="3"/>
  <c r="AI291" i="3"/>
  <c r="AF291" i="3"/>
  <c r="AJ291" i="3"/>
  <c r="AG291" i="3"/>
  <c r="AK291" i="3"/>
  <c r="AH287" i="3"/>
  <c r="AE287" i="3"/>
  <c r="AI287" i="3"/>
  <c r="AF287" i="3"/>
  <c r="AJ287" i="3"/>
  <c r="AG287" i="3"/>
  <c r="AK287" i="3"/>
  <c r="AH283" i="3"/>
  <c r="AE283" i="3"/>
  <c r="AI283" i="3"/>
  <c r="AF283" i="3"/>
  <c r="AJ283" i="3"/>
  <c r="AG283" i="3"/>
  <c r="AK283" i="3"/>
  <c r="AH279" i="3"/>
  <c r="AE279" i="3"/>
  <c r="AI279" i="3"/>
  <c r="AF279" i="3"/>
  <c r="AJ279" i="3"/>
  <c r="AG279" i="3"/>
  <c r="AK279" i="3"/>
  <c r="AH275" i="3"/>
  <c r="AE275" i="3"/>
  <c r="AI275" i="3"/>
  <c r="AF275" i="3"/>
  <c r="AJ275" i="3"/>
  <c r="AG275" i="3"/>
  <c r="AK275" i="3"/>
  <c r="AH271" i="3"/>
  <c r="AE271" i="3"/>
  <c r="AI271" i="3"/>
  <c r="AF271" i="3"/>
  <c r="AJ271" i="3"/>
  <c r="AG271" i="3"/>
  <c r="AK271" i="3"/>
  <c r="AH267" i="3"/>
  <c r="AE267" i="3"/>
  <c r="AI267" i="3"/>
  <c r="AF267" i="3"/>
  <c r="AJ267" i="3"/>
  <c r="AG267" i="3"/>
  <c r="AK267" i="3"/>
  <c r="AH263" i="3"/>
  <c r="AE263" i="3"/>
  <c r="AI263" i="3"/>
  <c r="AF263" i="3"/>
  <c r="AJ263" i="3"/>
  <c r="AG263" i="3"/>
  <c r="AK263" i="3"/>
  <c r="AH259" i="3"/>
  <c r="AE259" i="3"/>
  <c r="AI259" i="3"/>
  <c r="AF259" i="3"/>
  <c r="AJ259" i="3"/>
  <c r="AG259" i="3"/>
  <c r="AK259" i="3"/>
  <c r="AH255" i="3"/>
  <c r="AE255" i="3"/>
  <c r="AI255" i="3"/>
  <c r="AF255" i="3"/>
  <c r="AJ255" i="3"/>
  <c r="AG255" i="3"/>
  <c r="AK255" i="3"/>
  <c r="AH251" i="3"/>
  <c r="AE251" i="3"/>
  <c r="AI251" i="3"/>
  <c r="AF251" i="3"/>
  <c r="AJ251" i="3"/>
  <c r="AG251" i="3"/>
  <c r="AK251" i="3"/>
  <c r="AH247" i="3"/>
  <c r="AE247" i="3"/>
  <c r="AI247" i="3"/>
  <c r="AF247" i="3"/>
  <c r="AJ247" i="3"/>
  <c r="AG247" i="3"/>
  <c r="AK247" i="3"/>
  <c r="AG243" i="3"/>
  <c r="AH243" i="3"/>
  <c r="AF243" i="3"/>
  <c r="AI243" i="3"/>
  <c r="AJ243" i="3"/>
  <c r="AE243" i="3"/>
  <c r="AK243" i="3"/>
  <c r="AG239" i="3"/>
  <c r="AK239" i="3"/>
  <c r="AH239" i="3"/>
  <c r="AJ239" i="3"/>
  <c r="AE239" i="3"/>
  <c r="AF239" i="3"/>
  <c r="AI239" i="3"/>
  <c r="AG235" i="3"/>
  <c r="AK235" i="3"/>
  <c r="AH235" i="3"/>
  <c r="AF235" i="3"/>
  <c r="AI235" i="3"/>
  <c r="AJ235" i="3"/>
  <c r="AE235" i="3"/>
  <c r="AG231" i="3"/>
  <c r="AK231" i="3"/>
  <c r="AH231" i="3"/>
  <c r="AJ231" i="3"/>
  <c r="AE231" i="3"/>
  <c r="AF231" i="3"/>
  <c r="AI231" i="3"/>
  <c r="AF227" i="3"/>
  <c r="AG227" i="3"/>
  <c r="AK227" i="3"/>
  <c r="AH227" i="3"/>
  <c r="AE227" i="3"/>
  <c r="AI227" i="3"/>
  <c r="AJ227" i="3"/>
  <c r="AE223" i="3"/>
  <c r="AI223" i="3"/>
  <c r="AF223" i="3"/>
  <c r="AJ223" i="3"/>
  <c r="AG223" i="3"/>
  <c r="AK223" i="3"/>
  <c r="AH223" i="3"/>
  <c r="AE219" i="3"/>
  <c r="AI219" i="3"/>
  <c r="AF219" i="3"/>
  <c r="AJ219" i="3"/>
  <c r="AG219" i="3"/>
  <c r="AK219" i="3"/>
  <c r="AH219" i="3"/>
  <c r="AE215" i="3"/>
  <c r="AI215" i="3"/>
  <c r="AF215" i="3"/>
  <c r="AJ215" i="3"/>
  <c r="AG215" i="3"/>
  <c r="AK215" i="3"/>
  <c r="AH215" i="3"/>
  <c r="AE211" i="3"/>
  <c r="AI211" i="3"/>
  <c r="AF211" i="3"/>
  <c r="AJ211" i="3"/>
  <c r="AG211" i="3"/>
  <c r="AK211" i="3"/>
  <c r="AH211" i="3"/>
  <c r="AE207" i="3"/>
  <c r="AI207" i="3"/>
  <c r="AF207" i="3"/>
  <c r="AJ207" i="3"/>
  <c r="AG207" i="3"/>
  <c r="AK207" i="3"/>
  <c r="AH207" i="3"/>
  <c r="AE203" i="3"/>
  <c r="AI203" i="3"/>
  <c r="AF203" i="3"/>
  <c r="AJ203" i="3"/>
  <c r="AG203" i="3"/>
  <c r="AK203" i="3"/>
  <c r="AH203" i="3"/>
  <c r="AE199" i="3"/>
  <c r="AI199" i="3"/>
  <c r="AF199" i="3"/>
  <c r="AJ199" i="3"/>
  <c r="AG199" i="3"/>
  <c r="AK199" i="3"/>
  <c r="AH199" i="3"/>
  <c r="AE195" i="3"/>
  <c r="AI195" i="3"/>
  <c r="AF195" i="3"/>
  <c r="AJ195" i="3"/>
  <c r="AG195" i="3"/>
  <c r="AK195" i="3"/>
  <c r="AH195" i="3"/>
  <c r="AE191" i="3"/>
  <c r="AI191" i="3"/>
  <c r="AF191" i="3"/>
  <c r="AJ191" i="3"/>
  <c r="AG191" i="3"/>
  <c r="AK191" i="3"/>
  <c r="AH191" i="3"/>
  <c r="AE187" i="3"/>
  <c r="AI187" i="3"/>
  <c r="AF187" i="3"/>
  <c r="AJ187" i="3"/>
  <c r="AG187" i="3"/>
  <c r="AK187" i="3"/>
  <c r="AH187" i="3"/>
  <c r="AE183" i="3"/>
  <c r="AI183" i="3"/>
  <c r="AF183" i="3"/>
  <c r="AJ183" i="3"/>
  <c r="AG183" i="3"/>
  <c r="AK183" i="3"/>
  <c r="AH183" i="3"/>
  <c r="AE179" i="3"/>
  <c r="AI179" i="3"/>
  <c r="AF179" i="3"/>
  <c r="AJ179" i="3"/>
  <c r="AG179" i="3"/>
  <c r="AK179" i="3"/>
  <c r="AH179" i="3"/>
  <c r="AE175" i="3"/>
  <c r="AI175" i="3"/>
  <c r="AF175" i="3"/>
  <c r="AJ175" i="3"/>
  <c r="AG175" i="3"/>
  <c r="AK175" i="3"/>
  <c r="AH175" i="3"/>
  <c r="AE171" i="3"/>
  <c r="AI171" i="3"/>
  <c r="AF171" i="3"/>
  <c r="AJ171" i="3"/>
  <c r="AG171" i="3"/>
  <c r="AK171" i="3"/>
  <c r="AH171" i="3"/>
  <c r="AE167" i="3"/>
  <c r="AI167" i="3"/>
  <c r="AF167" i="3"/>
  <c r="AJ167" i="3"/>
  <c r="AG167" i="3"/>
  <c r="AK167" i="3"/>
  <c r="AH167" i="3"/>
  <c r="AE163" i="3"/>
  <c r="AI163" i="3"/>
  <c r="AF163" i="3"/>
  <c r="AJ163" i="3"/>
  <c r="AG163" i="3"/>
  <c r="AK163" i="3"/>
  <c r="AH163" i="3"/>
  <c r="AH159" i="3"/>
  <c r="AE159" i="3"/>
  <c r="AI159" i="3"/>
  <c r="AG159" i="3"/>
  <c r="AJ159" i="3"/>
  <c r="AK159" i="3"/>
  <c r="AF159" i="3"/>
  <c r="AH155" i="3"/>
  <c r="AE155" i="3"/>
  <c r="AI155" i="3"/>
  <c r="AK155" i="3"/>
  <c r="AF155" i="3"/>
  <c r="AG155" i="3"/>
  <c r="AJ155" i="3"/>
  <c r="AH151" i="3"/>
  <c r="AE151" i="3"/>
  <c r="AI151" i="3"/>
  <c r="AG151" i="3"/>
  <c r="AJ151" i="3"/>
  <c r="AK151" i="3"/>
  <c r="AF151" i="3"/>
  <c r="AH147" i="3"/>
  <c r="AE147" i="3"/>
  <c r="AI147" i="3"/>
  <c r="AK147" i="3"/>
  <c r="AF147" i="3"/>
  <c r="AG147" i="3"/>
  <c r="AJ147" i="3"/>
  <c r="AH143" i="3"/>
  <c r="AE143" i="3"/>
  <c r="AI143" i="3"/>
  <c r="AG143" i="3"/>
  <c r="AJ143" i="3"/>
  <c r="AK143" i="3"/>
  <c r="AF143" i="3"/>
  <c r="AH139" i="3"/>
  <c r="AE139" i="3"/>
  <c r="AI139" i="3"/>
  <c r="AK139" i="3"/>
  <c r="AF139" i="3"/>
  <c r="AG139" i="3"/>
  <c r="AJ139" i="3"/>
  <c r="AH135" i="3"/>
  <c r="AE135" i="3"/>
  <c r="AI135" i="3"/>
  <c r="AG135" i="3"/>
  <c r="AJ135" i="3"/>
  <c r="AK135" i="3"/>
  <c r="AF135" i="3"/>
  <c r="AF131" i="3"/>
  <c r="AG131" i="3"/>
  <c r="AK131" i="3"/>
  <c r="AH131" i="3"/>
  <c r="AE131" i="3"/>
  <c r="AI131" i="3"/>
  <c r="AJ131" i="3"/>
  <c r="AF127" i="3"/>
  <c r="AJ127" i="3"/>
  <c r="AG127" i="3"/>
  <c r="AK127" i="3"/>
  <c r="AH127" i="3"/>
  <c r="AE127" i="3"/>
  <c r="AI127" i="3"/>
  <c r="AF123" i="3"/>
  <c r="AJ123" i="3"/>
  <c r="AG123" i="3"/>
  <c r="AK123" i="3"/>
  <c r="AH123" i="3"/>
  <c r="AE123" i="3"/>
  <c r="AI123" i="3"/>
  <c r="AF119" i="3"/>
  <c r="AJ119" i="3"/>
  <c r="AG119" i="3"/>
  <c r="AK119" i="3"/>
  <c r="AH119" i="3"/>
  <c r="AE119" i="3"/>
  <c r="AI119" i="3"/>
  <c r="AF115" i="3"/>
  <c r="AJ115" i="3"/>
  <c r="AG115" i="3"/>
  <c r="AK115" i="3"/>
  <c r="AH115" i="3"/>
  <c r="AE115" i="3"/>
  <c r="AI115" i="3"/>
  <c r="AF111" i="3"/>
  <c r="AJ111" i="3"/>
  <c r="AG111" i="3"/>
  <c r="AK111" i="3"/>
  <c r="AH111" i="3"/>
  <c r="AE111" i="3"/>
  <c r="AI111" i="3"/>
  <c r="AF107" i="3"/>
  <c r="AJ107" i="3"/>
  <c r="AG107" i="3"/>
  <c r="AK107" i="3"/>
  <c r="AH107" i="3"/>
  <c r="AE107" i="3"/>
  <c r="AI107" i="3"/>
  <c r="AF103" i="3"/>
  <c r="AJ103" i="3"/>
  <c r="AG103" i="3"/>
  <c r="AK103" i="3"/>
  <c r="AH103" i="3"/>
  <c r="AE103" i="3"/>
  <c r="AI103" i="3"/>
  <c r="AF99" i="3"/>
  <c r="AJ99" i="3"/>
  <c r="AG99" i="3"/>
  <c r="AK99" i="3"/>
  <c r="AH99" i="3"/>
  <c r="AE99" i="3"/>
  <c r="AI99" i="3"/>
  <c r="AF95" i="3"/>
  <c r="AJ95" i="3"/>
  <c r="AG95" i="3"/>
  <c r="AK95" i="3"/>
  <c r="AH95" i="3"/>
  <c r="AE95" i="3"/>
  <c r="AI95" i="3"/>
  <c r="AF91" i="3"/>
  <c r="AJ91" i="3"/>
  <c r="AG91" i="3"/>
  <c r="AK91" i="3"/>
  <c r="AH91" i="3"/>
  <c r="AE91" i="3"/>
  <c r="AI91" i="3"/>
  <c r="AE87" i="3"/>
  <c r="AF87" i="3"/>
  <c r="AJ87" i="3"/>
  <c r="AG87" i="3"/>
  <c r="AK87" i="3"/>
  <c r="AH87" i="3"/>
  <c r="AI87" i="3"/>
  <c r="AE83" i="3"/>
  <c r="AI83" i="3"/>
  <c r="AF83" i="3"/>
  <c r="AJ83" i="3"/>
  <c r="AK83" i="3"/>
  <c r="AG83" i="3"/>
  <c r="AH83" i="3"/>
  <c r="AE79" i="3"/>
  <c r="AI79" i="3"/>
  <c r="AF79" i="3"/>
  <c r="AJ79" i="3"/>
  <c r="AG79" i="3"/>
  <c r="AH79" i="3"/>
  <c r="AK79" i="3"/>
  <c r="AG75" i="3"/>
  <c r="AK75" i="3"/>
  <c r="AH75" i="3"/>
  <c r="AE75" i="3"/>
  <c r="AI75" i="3"/>
  <c r="AF75" i="3"/>
  <c r="AJ75" i="3"/>
  <c r="AG71" i="3"/>
  <c r="AK71" i="3"/>
  <c r="AH71" i="3"/>
  <c r="AE71" i="3"/>
  <c r="AI71" i="3"/>
  <c r="AF71" i="3"/>
  <c r="AJ71" i="3"/>
  <c r="AG67" i="3"/>
  <c r="AK67" i="3"/>
  <c r="AH67" i="3"/>
  <c r="AE67" i="3"/>
  <c r="AI67" i="3"/>
  <c r="AF67" i="3"/>
  <c r="AJ67" i="3"/>
  <c r="AG63" i="3"/>
  <c r="AK63" i="3"/>
  <c r="AH63" i="3"/>
  <c r="AE63" i="3"/>
  <c r="AI63" i="3"/>
  <c r="AF63" i="3"/>
  <c r="AJ63" i="3"/>
  <c r="AH59" i="3"/>
  <c r="AE59" i="3"/>
  <c r="AI59" i="3"/>
  <c r="AG59" i="3"/>
  <c r="AJ59" i="3"/>
  <c r="AK59" i="3"/>
  <c r="AF59" i="3"/>
  <c r="AH55" i="3"/>
  <c r="AE55" i="3"/>
  <c r="AI55" i="3"/>
  <c r="AK55" i="3"/>
  <c r="AF55" i="3"/>
  <c r="AG55" i="3"/>
  <c r="AJ55" i="3"/>
  <c r="AH51" i="3"/>
  <c r="AE51" i="3"/>
  <c r="AI51" i="3"/>
  <c r="AG51" i="3"/>
  <c r="AJ51" i="3"/>
  <c r="AK51" i="3"/>
  <c r="AF51" i="3"/>
  <c r="AH47" i="3"/>
  <c r="AE47" i="3"/>
  <c r="AI47" i="3"/>
  <c r="AK47" i="3"/>
  <c r="AF47" i="3"/>
  <c r="AG47" i="3"/>
  <c r="AJ47" i="3"/>
  <c r="AH43" i="3"/>
  <c r="AE43" i="3"/>
  <c r="AI43" i="3"/>
  <c r="AG43" i="3"/>
  <c r="AJ43" i="3"/>
  <c r="AK43" i="3"/>
  <c r="AF43" i="3"/>
  <c r="AH39" i="3"/>
  <c r="AE39" i="3"/>
  <c r="AI39" i="3"/>
  <c r="AK39" i="3"/>
  <c r="AF39" i="3"/>
  <c r="AG39" i="3"/>
  <c r="AJ39" i="3"/>
  <c r="AH35" i="3"/>
  <c r="AE35" i="3"/>
  <c r="AI35" i="3"/>
  <c r="AG35" i="3"/>
  <c r="AJ35" i="3"/>
  <c r="AK35" i="3"/>
  <c r="AF35" i="3"/>
  <c r="AH31" i="3"/>
  <c r="AE31" i="3"/>
  <c r="AI31" i="3"/>
  <c r="AK31" i="3"/>
  <c r="AF31" i="3"/>
  <c r="AG31" i="3"/>
  <c r="AJ31" i="3"/>
  <c r="AH27" i="3"/>
  <c r="AE27" i="3"/>
  <c r="AI27" i="3"/>
  <c r="AG27" i="3"/>
  <c r="AJ27" i="3"/>
  <c r="AK27" i="3"/>
  <c r="AF27" i="3"/>
  <c r="AE12" i="3"/>
  <c r="AI12" i="3"/>
  <c r="AF12" i="3"/>
  <c r="AJ12" i="3"/>
  <c r="AG12" i="3"/>
  <c r="AK12" i="3"/>
  <c r="AH12" i="3"/>
  <c r="AG367" i="3"/>
  <c r="AK367" i="3"/>
  <c r="AH367" i="3"/>
  <c r="AE367" i="3"/>
  <c r="AI367" i="3"/>
  <c r="AF367" i="3"/>
  <c r="AJ367" i="3"/>
  <c r="AG363" i="3"/>
  <c r="AK363" i="3"/>
  <c r="AH363" i="3"/>
  <c r="AE363" i="3"/>
  <c r="AI363" i="3"/>
  <c r="AF363" i="3"/>
  <c r="AJ363" i="3"/>
  <c r="AG355" i="3"/>
  <c r="AK355" i="3"/>
  <c r="AH355" i="3"/>
  <c r="AE355" i="3"/>
  <c r="AI355" i="3"/>
  <c r="AF355" i="3"/>
  <c r="AJ355" i="3"/>
  <c r="AG347" i="3"/>
  <c r="AK347" i="3"/>
  <c r="AH347" i="3"/>
  <c r="AE347" i="3"/>
  <c r="AI347" i="3"/>
  <c r="AF347" i="3"/>
  <c r="AJ347" i="3"/>
  <c r="AG339" i="3"/>
  <c r="AK339" i="3"/>
  <c r="AH339" i="3"/>
  <c r="AE339" i="3"/>
  <c r="AI339" i="3"/>
  <c r="AF339" i="3"/>
  <c r="AJ339" i="3"/>
  <c r="AE8" i="3"/>
  <c r="AI8" i="3"/>
  <c r="AF8" i="3"/>
  <c r="AJ8" i="3"/>
  <c r="AG8" i="3"/>
  <c r="AK8" i="3"/>
  <c r="AH8" i="3"/>
  <c r="AE16" i="3"/>
  <c r="AI16" i="3"/>
  <c r="AF16" i="3"/>
  <c r="AJ16" i="3"/>
  <c r="AG16" i="3"/>
  <c r="AK16" i="3"/>
  <c r="AH16" i="3"/>
  <c r="AH11" i="3"/>
  <c r="AE11" i="3"/>
  <c r="AI11" i="3"/>
  <c r="AF11" i="3"/>
  <c r="AJ11" i="3"/>
  <c r="AG11" i="3"/>
  <c r="AK11" i="3"/>
  <c r="AF370" i="3"/>
  <c r="AJ370" i="3"/>
  <c r="AG370" i="3"/>
  <c r="AK370" i="3"/>
  <c r="AH370" i="3"/>
  <c r="AE370" i="3"/>
  <c r="AI370" i="3"/>
  <c r="AF366" i="3"/>
  <c r="AJ366" i="3"/>
  <c r="AG366" i="3"/>
  <c r="AK366" i="3"/>
  <c r="AH366" i="3"/>
  <c r="AE366" i="3"/>
  <c r="AI366" i="3"/>
  <c r="AF362" i="3"/>
  <c r="AJ362" i="3"/>
  <c r="AG362" i="3"/>
  <c r="AK362" i="3"/>
  <c r="AH362" i="3"/>
  <c r="AE362" i="3"/>
  <c r="AI362" i="3"/>
  <c r="AF358" i="3"/>
  <c r="AJ358" i="3"/>
  <c r="AG358" i="3"/>
  <c r="AK358" i="3"/>
  <c r="AH358" i="3"/>
  <c r="AE358" i="3"/>
  <c r="AI358" i="3"/>
  <c r="AF354" i="3"/>
  <c r="AJ354" i="3"/>
  <c r="AG354" i="3"/>
  <c r="AK354" i="3"/>
  <c r="AH354" i="3"/>
  <c r="AE354" i="3"/>
  <c r="AI354" i="3"/>
  <c r="AF350" i="3"/>
  <c r="AJ350" i="3"/>
  <c r="AG350" i="3"/>
  <c r="AK350" i="3"/>
  <c r="AH350" i="3"/>
  <c r="AE350" i="3"/>
  <c r="AI350" i="3"/>
  <c r="AF346" i="3"/>
  <c r="AJ346" i="3"/>
  <c r="AG346" i="3"/>
  <c r="AK346" i="3"/>
  <c r="AH346" i="3"/>
  <c r="AE346" i="3"/>
  <c r="AI346" i="3"/>
  <c r="AF342" i="3"/>
  <c r="AJ342" i="3"/>
  <c r="AG342" i="3"/>
  <c r="AK342" i="3"/>
  <c r="AH342" i="3"/>
  <c r="AE342" i="3"/>
  <c r="AI342" i="3"/>
  <c r="AF338" i="3"/>
  <c r="AJ338" i="3"/>
  <c r="AG338" i="3"/>
  <c r="AK338" i="3"/>
  <c r="AH338" i="3"/>
  <c r="AE338" i="3"/>
  <c r="AI338" i="3"/>
  <c r="AE334" i="3"/>
  <c r="AI334" i="3"/>
  <c r="AF334" i="3"/>
  <c r="AJ334" i="3"/>
  <c r="AH334" i="3"/>
  <c r="AK334" i="3"/>
  <c r="AG334" i="3"/>
  <c r="AH330" i="3"/>
  <c r="AE330" i="3"/>
  <c r="AI330" i="3"/>
  <c r="AF330" i="3"/>
  <c r="AJ330" i="3"/>
  <c r="AG330" i="3"/>
  <c r="AK330" i="3"/>
  <c r="AH326" i="3"/>
  <c r="AE326" i="3"/>
  <c r="AI326" i="3"/>
  <c r="AF326" i="3"/>
  <c r="AJ326" i="3"/>
  <c r="AG326" i="3"/>
  <c r="AK326" i="3"/>
  <c r="AG322" i="3"/>
  <c r="AK322" i="3"/>
  <c r="AH322" i="3"/>
  <c r="AE322" i="3"/>
  <c r="AI322" i="3"/>
  <c r="AF322" i="3"/>
  <c r="AJ322" i="3"/>
  <c r="AG318" i="3"/>
  <c r="AK318" i="3"/>
  <c r="AH318" i="3"/>
  <c r="AE318" i="3"/>
  <c r="AI318" i="3"/>
  <c r="AF318" i="3"/>
  <c r="AJ318" i="3"/>
  <c r="AG314" i="3"/>
  <c r="AK314" i="3"/>
  <c r="AH314" i="3"/>
  <c r="AE314" i="3"/>
  <c r="AI314" i="3"/>
  <c r="AF314" i="3"/>
  <c r="AJ314" i="3"/>
  <c r="AG310" i="3"/>
  <c r="AK310" i="3"/>
  <c r="AH310" i="3"/>
  <c r="AE310" i="3"/>
  <c r="AI310" i="3"/>
  <c r="AF310" i="3"/>
  <c r="AJ310" i="3"/>
  <c r="AG306" i="3"/>
  <c r="AK306" i="3"/>
  <c r="AH306" i="3"/>
  <c r="AE306" i="3"/>
  <c r="AI306" i="3"/>
  <c r="AF306" i="3"/>
  <c r="AJ306" i="3"/>
  <c r="AG302" i="3"/>
  <c r="AK302" i="3"/>
  <c r="AH302" i="3"/>
  <c r="AE302" i="3"/>
  <c r="AI302" i="3"/>
  <c r="AF302" i="3"/>
  <c r="AJ302" i="3"/>
  <c r="AG298" i="3"/>
  <c r="AK298" i="3"/>
  <c r="AH298" i="3"/>
  <c r="AE298" i="3"/>
  <c r="AI298" i="3"/>
  <c r="AF298" i="3"/>
  <c r="AJ298" i="3"/>
  <c r="AG294" i="3"/>
  <c r="AK294" i="3"/>
  <c r="AH294" i="3"/>
  <c r="AE294" i="3"/>
  <c r="AI294" i="3"/>
  <c r="AF294" i="3"/>
  <c r="AJ294" i="3"/>
  <c r="AG290" i="3"/>
  <c r="AK290" i="3"/>
  <c r="AH290" i="3"/>
  <c r="AE290" i="3"/>
  <c r="AI290" i="3"/>
  <c r="AF290" i="3"/>
  <c r="AJ290" i="3"/>
  <c r="AG286" i="3"/>
  <c r="AK286" i="3"/>
  <c r="AH286" i="3"/>
  <c r="AE286" i="3"/>
  <c r="AI286" i="3"/>
  <c r="AF286" i="3"/>
  <c r="AJ286" i="3"/>
  <c r="AG282" i="3"/>
  <c r="AK282" i="3"/>
  <c r="AH282" i="3"/>
  <c r="AE282" i="3"/>
  <c r="AI282" i="3"/>
  <c r="AF282" i="3"/>
  <c r="AJ282" i="3"/>
  <c r="AG278" i="3"/>
  <c r="AK278" i="3"/>
  <c r="AH278" i="3"/>
  <c r="AE278" i="3"/>
  <c r="AI278" i="3"/>
  <c r="AF278" i="3"/>
  <c r="AJ278" i="3"/>
  <c r="AG274" i="3"/>
  <c r="AK274" i="3"/>
  <c r="AH274" i="3"/>
  <c r="AE274" i="3"/>
  <c r="AI274" i="3"/>
  <c r="AF274" i="3"/>
  <c r="AJ274" i="3"/>
  <c r="AG270" i="3"/>
  <c r="AK270" i="3"/>
  <c r="AH270" i="3"/>
  <c r="AE270" i="3"/>
  <c r="AI270" i="3"/>
  <c r="AF270" i="3"/>
  <c r="AJ270" i="3"/>
  <c r="AG266" i="3"/>
  <c r="AK266" i="3"/>
  <c r="AH266" i="3"/>
  <c r="AE266" i="3"/>
  <c r="AI266" i="3"/>
  <c r="AF266" i="3"/>
  <c r="AJ266" i="3"/>
  <c r="AG262" i="3"/>
  <c r="AK262" i="3"/>
  <c r="AH262" i="3"/>
  <c r="AE262" i="3"/>
  <c r="AI262" i="3"/>
  <c r="AF262" i="3"/>
  <c r="AJ262" i="3"/>
  <c r="AG258" i="3"/>
  <c r="AK258" i="3"/>
  <c r="AH258" i="3"/>
  <c r="AE258" i="3"/>
  <c r="AI258" i="3"/>
  <c r="AF258" i="3"/>
  <c r="AJ258" i="3"/>
  <c r="AG254" i="3"/>
  <c r="AK254" i="3"/>
  <c r="AH254" i="3"/>
  <c r="AE254" i="3"/>
  <c r="AI254" i="3"/>
  <c r="AF254" i="3"/>
  <c r="AJ254" i="3"/>
  <c r="AG250" i="3"/>
  <c r="AK250" i="3"/>
  <c r="AH250" i="3"/>
  <c r="AE250" i="3"/>
  <c r="AI250" i="3"/>
  <c r="AF250" i="3"/>
  <c r="AJ250" i="3"/>
  <c r="AG246" i="3"/>
  <c r="AK246" i="3"/>
  <c r="AH246" i="3"/>
  <c r="AE246" i="3"/>
  <c r="AI246" i="3"/>
  <c r="AF246" i="3"/>
  <c r="AJ246" i="3"/>
  <c r="AF242" i="3"/>
  <c r="AJ242" i="3"/>
  <c r="AG242" i="3"/>
  <c r="AK242" i="3"/>
  <c r="AE242" i="3"/>
  <c r="AH242" i="3"/>
  <c r="AI242" i="3"/>
  <c r="AF238" i="3"/>
  <c r="AJ238" i="3"/>
  <c r="AG238" i="3"/>
  <c r="AK238" i="3"/>
  <c r="AI238" i="3"/>
  <c r="AE238" i="3"/>
  <c r="AH238" i="3"/>
  <c r="AF234" i="3"/>
  <c r="AJ234" i="3"/>
  <c r="AG234" i="3"/>
  <c r="AK234" i="3"/>
  <c r="AE234" i="3"/>
  <c r="AH234" i="3"/>
  <c r="AI234" i="3"/>
  <c r="AF230" i="3"/>
  <c r="AJ230" i="3"/>
  <c r="AG230" i="3"/>
  <c r="AK230" i="3"/>
  <c r="AI230" i="3"/>
  <c r="AE230" i="3"/>
  <c r="AH230" i="3"/>
  <c r="AH226" i="3"/>
  <c r="AE226" i="3"/>
  <c r="AI226" i="3"/>
  <c r="AF226" i="3"/>
  <c r="AJ226" i="3"/>
  <c r="AG226" i="3"/>
  <c r="AK226" i="3"/>
  <c r="AH222" i="3"/>
  <c r="AE222" i="3"/>
  <c r="AI222" i="3"/>
  <c r="AF222" i="3"/>
  <c r="AJ222" i="3"/>
  <c r="AG222" i="3"/>
  <c r="AK222" i="3"/>
  <c r="AH218" i="3"/>
  <c r="AE218" i="3"/>
  <c r="AI218" i="3"/>
  <c r="AF218" i="3"/>
  <c r="AJ218" i="3"/>
  <c r="AG218" i="3"/>
  <c r="AK218" i="3"/>
  <c r="AH214" i="3"/>
  <c r="AE214" i="3"/>
  <c r="AI214" i="3"/>
  <c r="AF214" i="3"/>
  <c r="AJ214" i="3"/>
  <c r="AG214" i="3"/>
  <c r="AK214" i="3"/>
  <c r="AH210" i="3"/>
  <c r="AE210" i="3"/>
  <c r="AI210" i="3"/>
  <c r="AF210" i="3"/>
  <c r="AJ210" i="3"/>
  <c r="AG210" i="3"/>
  <c r="AK210" i="3"/>
  <c r="AH206" i="3"/>
  <c r="AE206" i="3"/>
  <c r="AI206" i="3"/>
  <c r="AF206" i="3"/>
  <c r="AJ206" i="3"/>
  <c r="AG206" i="3"/>
  <c r="AK206" i="3"/>
  <c r="AH202" i="3"/>
  <c r="AE202" i="3"/>
  <c r="AI202" i="3"/>
  <c r="AF202" i="3"/>
  <c r="AJ202" i="3"/>
  <c r="AG202" i="3"/>
  <c r="AK202" i="3"/>
  <c r="AH198" i="3"/>
  <c r="AE198" i="3"/>
  <c r="AI198" i="3"/>
  <c r="AF198" i="3"/>
  <c r="AJ198" i="3"/>
  <c r="AG198" i="3"/>
  <c r="AK198" i="3"/>
  <c r="AH194" i="3"/>
  <c r="AE194" i="3"/>
  <c r="AI194" i="3"/>
  <c r="AF194" i="3"/>
  <c r="AJ194" i="3"/>
  <c r="AG194" i="3"/>
  <c r="AK194" i="3"/>
  <c r="AH190" i="3"/>
  <c r="AE190" i="3"/>
  <c r="AI190" i="3"/>
  <c r="AF190" i="3"/>
  <c r="AJ190" i="3"/>
  <c r="AG190" i="3"/>
  <c r="AK190" i="3"/>
  <c r="AH186" i="3"/>
  <c r="AE186" i="3"/>
  <c r="AI186" i="3"/>
  <c r="AF186" i="3"/>
  <c r="AJ186" i="3"/>
  <c r="AG186" i="3"/>
  <c r="AK186" i="3"/>
  <c r="AH182" i="3"/>
  <c r="AE182" i="3"/>
  <c r="AI182" i="3"/>
  <c r="AF182" i="3"/>
  <c r="AJ182" i="3"/>
  <c r="AG182" i="3"/>
  <c r="AK182" i="3"/>
  <c r="AH178" i="3"/>
  <c r="AE178" i="3"/>
  <c r="AI178" i="3"/>
  <c r="AF178" i="3"/>
  <c r="AJ178" i="3"/>
  <c r="AG178" i="3"/>
  <c r="AK178" i="3"/>
  <c r="AH174" i="3"/>
  <c r="AE174" i="3"/>
  <c r="AI174" i="3"/>
  <c r="AF174" i="3"/>
  <c r="AJ174" i="3"/>
  <c r="AG174" i="3"/>
  <c r="AK174" i="3"/>
  <c r="AH170" i="3"/>
  <c r="AE170" i="3"/>
  <c r="AI170" i="3"/>
  <c r="AF170" i="3"/>
  <c r="AJ170" i="3"/>
  <c r="AG170" i="3"/>
  <c r="AK170" i="3"/>
  <c r="AH166" i="3"/>
  <c r="AE166" i="3"/>
  <c r="AI166" i="3"/>
  <c r="AF166" i="3"/>
  <c r="AJ166" i="3"/>
  <c r="AG166" i="3"/>
  <c r="AK166" i="3"/>
  <c r="AH162" i="3"/>
  <c r="AE162" i="3"/>
  <c r="AI162" i="3"/>
  <c r="AF162" i="3"/>
  <c r="AJ162" i="3"/>
  <c r="AG162" i="3"/>
  <c r="AK162" i="3"/>
  <c r="AG158" i="3"/>
  <c r="AK158" i="3"/>
  <c r="AH158" i="3"/>
  <c r="AF158" i="3"/>
  <c r="AI158" i="3"/>
  <c r="AJ158" i="3"/>
  <c r="AE158" i="3"/>
  <c r="AG154" i="3"/>
  <c r="AK154" i="3"/>
  <c r="AH154" i="3"/>
  <c r="AJ154" i="3"/>
  <c r="AE154" i="3"/>
  <c r="AF154" i="3"/>
  <c r="AI154" i="3"/>
  <c r="AG150" i="3"/>
  <c r="AK150" i="3"/>
  <c r="AH150" i="3"/>
  <c r="AF150" i="3"/>
  <c r="AI150" i="3"/>
  <c r="AJ150" i="3"/>
  <c r="AE150" i="3"/>
  <c r="AG146" i="3"/>
  <c r="AK146" i="3"/>
  <c r="AH146" i="3"/>
  <c r="AJ146" i="3"/>
  <c r="AE146" i="3"/>
  <c r="AF146" i="3"/>
  <c r="AI146" i="3"/>
  <c r="AG142" i="3"/>
  <c r="AK142" i="3"/>
  <c r="AH142" i="3"/>
  <c r="AF142" i="3"/>
  <c r="AI142" i="3"/>
  <c r="AJ142" i="3"/>
  <c r="AE142" i="3"/>
  <c r="AG138" i="3"/>
  <c r="AK138" i="3"/>
  <c r="AH138" i="3"/>
  <c r="AJ138" i="3"/>
  <c r="AE138" i="3"/>
  <c r="AF138" i="3"/>
  <c r="AI138" i="3"/>
  <c r="AG134" i="3"/>
  <c r="AK134" i="3"/>
  <c r="AH134" i="3"/>
  <c r="AF134" i="3"/>
  <c r="AI134" i="3"/>
  <c r="AJ134" i="3"/>
  <c r="AE134" i="3"/>
  <c r="AE130" i="3"/>
  <c r="AI130" i="3"/>
  <c r="AF130" i="3"/>
  <c r="AJ130" i="3"/>
  <c r="AG130" i="3"/>
  <c r="AK130" i="3"/>
  <c r="AH130" i="3"/>
  <c r="AE126" i="3"/>
  <c r="AI126" i="3"/>
  <c r="AF126" i="3"/>
  <c r="AJ126" i="3"/>
  <c r="AG126" i="3"/>
  <c r="AK126" i="3"/>
  <c r="AH126" i="3"/>
  <c r="AE122" i="3"/>
  <c r="AI122" i="3"/>
  <c r="AF122" i="3"/>
  <c r="AJ122" i="3"/>
  <c r="AG122" i="3"/>
  <c r="AK122" i="3"/>
  <c r="AH122" i="3"/>
  <c r="AE118" i="3"/>
  <c r="AI118" i="3"/>
  <c r="AF118" i="3"/>
  <c r="AJ118" i="3"/>
  <c r="AG118" i="3"/>
  <c r="AK118" i="3"/>
  <c r="AH118" i="3"/>
  <c r="AE114" i="3"/>
  <c r="AI114" i="3"/>
  <c r="AF114" i="3"/>
  <c r="AJ114" i="3"/>
  <c r="AG114" i="3"/>
  <c r="AK114" i="3"/>
  <c r="AH114" i="3"/>
  <c r="AE110" i="3"/>
  <c r="AI110" i="3"/>
  <c r="AF110" i="3"/>
  <c r="AJ110" i="3"/>
  <c r="AG110" i="3"/>
  <c r="AK110" i="3"/>
  <c r="AH110" i="3"/>
  <c r="AE106" i="3"/>
  <c r="AI106" i="3"/>
  <c r="AF106" i="3"/>
  <c r="AJ106" i="3"/>
  <c r="AG106" i="3"/>
  <c r="AK106" i="3"/>
  <c r="AH106" i="3"/>
  <c r="AE102" i="3"/>
  <c r="AI102" i="3"/>
  <c r="AF102" i="3"/>
  <c r="AJ102" i="3"/>
  <c r="AG102" i="3"/>
  <c r="AK102" i="3"/>
  <c r="AH102" i="3"/>
  <c r="AE98" i="3"/>
  <c r="AI98" i="3"/>
  <c r="AF98" i="3"/>
  <c r="AJ98" i="3"/>
  <c r="AG98" i="3"/>
  <c r="AK98" i="3"/>
  <c r="AH98" i="3"/>
  <c r="AE94" i="3"/>
  <c r="AI94" i="3"/>
  <c r="AF94" i="3"/>
  <c r="AJ94" i="3"/>
  <c r="AG94" i="3"/>
  <c r="AK94" i="3"/>
  <c r="AH94" i="3"/>
  <c r="AE90" i="3"/>
  <c r="AI90" i="3"/>
  <c r="AF90" i="3"/>
  <c r="AJ90" i="3"/>
  <c r="AG90" i="3"/>
  <c r="AK90" i="3"/>
  <c r="AH90" i="3"/>
  <c r="AH86" i="3"/>
  <c r="AE86" i="3"/>
  <c r="AI86" i="3"/>
  <c r="AF86" i="3"/>
  <c r="AG86" i="3"/>
  <c r="AJ86" i="3"/>
  <c r="AK86" i="3"/>
  <c r="AH82" i="3"/>
  <c r="AE82" i="3"/>
  <c r="AI82" i="3"/>
  <c r="AJ82" i="3"/>
  <c r="AK82" i="3"/>
  <c r="AF82" i="3"/>
  <c r="AG82" i="3"/>
  <c r="AF78" i="3"/>
  <c r="AJ78" i="3"/>
  <c r="AG78" i="3"/>
  <c r="AK78" i="3"/>
  <c r="AH78" i="3"/>
  <c r="AE78" i="3"/>
  <c r="AI78" i="3"/>
  <c r="AF74" i="3"/>
  <c r="AJ74" i="3"/>
  <c r="AG74" i="3"/>
  <c r="AK74" i="3"/>
  <c r="AH74" i="3"/>
  <c r="AE74" i="3"/>
  <c r="AI74" i="3"/>
  <c r="AF70" i="3"/>
  <c r="AJ70" i="3"/>
  <c r="AG70" i="3"/>
  <c r="AK70" i="3"/>
  <c r="AH70" i="3"/>
  <c r="AE70" i="3"/>
  <c r="AI70" i="3"/>
  <c r="AF66" i="3"/>
  <c r="AJ66" i="3"/>
  <c r="AG66" i="3"/>
  <c r="AK66" i="3"/>
  <c r="AH66" i="3"/>
  <c r="AE66" i="3"/>
  <c r="AI66" i="3"/>
  <c r="AF62" i="3"/>
  <c r="AJ62" i="3"/>
  <c r="AG62" i="3"/>
  <c r="AK62" i="3"/>
  <c r="AH62" i="3"/>
  <c r="AE62" i="3"/>
  <c r="AI62" i="3"/>
  <c r="AG58" i="3"/>
  <c r="AK58" i="3"/>
  <c r="AH58" i="3"/>
  <c r="AF58" i="3"/>
  <c r="AI58" i="3"/>
  <c r="AJ58" i="3"/>
  <c r="AE58" i="3"/>
  <c r="AG54" i="3"/>
  <c r="AK54" i="3"/>
  <c r="AH54" i="3"/>
  <c r="AJ54" i="3"/>
  <c r="AE54" i="3"/>
  <c r="AF54" i="3"/>
  <c r="AI54" i="3"/>
  <c r="AG50" i="3"/>
  <c r="AK50" i="3"/>
  <c r="AH50" i="3"/>
  <c r="AF50" i="3"/>
  <c r="AI50" i="3"/>
  <c r="AJ50" i="3"/>
  <c r="AE50" i="3"/>
  <c r="AG46" i="3"/>
  <c r="AK46" i="3"/>
  <c r="AH46" i="3"/>
  <c r="AJ46" i="3"/>
  <c r="AE46" i="3"/>
  <c r="AF46" i="3"/>
  <c r="AI46" i="3"/>
  <c r="AG42" i="3"/>
  <c r="AK42" i="3"/>
  <c r="AH42" i="3"/>
  <c r="AF42" i="3"/>
  <c r="AI42" i="3"/>
  <c r="AJ42" i="3"/>
  <c r="AE42" i="3"/>
  <c r="AG38" i="3"/>
  <c r="AK38" i="3"/>
  <c r="AH38" i="3"/>
  <c r="AJ38" i="3"/>
  <c r="AE38" i="3"/>
  <c r="AF38" i="3"/>
  <c r="AI38" i="3"/>
  <c r="AG34" i="3"/>
  <c r="AK34" i="3"/>
  <c r="AH34" i="3"/>
  <c r="AF34" i="3"/>
  <c r="AI34" i="3"/>
  <c r="AJ34" i="3"/>
  <c r="AE34" i="3"/>
  <c r="AG30" i="3"/>
  <c r="AK30" i="3"/>
  <c r="AH30" i="3"/>
  <c r="AJ30" i="3"/>
  <c r="AE30" i="3"/>
  <c r="AF30" i="3"/>
  <c r="AI30" i="3"/>
  <c r="AG26" i="3"/>
  <c r="AK26" i="3"/>
  <c r="AH26" i="3"/>
  <c r="AF26" i="3"/>
  <c r="AI26" i="3"/>
  <c r="AJ26" i="3"/>
  <c r="AE26" i="3"/>
  <c r="AH15" i="3"/>
  <c r="AE15" i="3"/>
  <c r="AI15" i="3"/>
  <c r="AF15" i="3"/>
  <c r="AJ15" i="3"/>
  <c r="AG15" i="3"/>
  <c r="AK15" i="3"/>
  <c r="AE365" i="3"/>
  <c r="AI365" i="3"/>
  <c r="AF365" i="3"/>
  <c r="AJ365" i="3"/>
  <c r="AG365" i="3"/>
  <c r="AK365" i="3"/>
  <c r="AH365" i="3"/>
  <c r="AE357" i="3"/>
  <c r="AI357" i="3"/>
  <c r="AF357" i="3"/>
  <c r="AJ357" i="3"/>
  <c r="AG357" i="3"/>
  <c r="AK357" i="3"/>
  <c r="AH357" i="3"/>
  <c r="AE349" i="3"/>
  <c r="AI349" i="3"/>
  <c r="AF349" i="3"/>
  <c r="AJ349" i="3"/>
  <c r="AG349" i="3"/>
  <c r="AK349" i="3"/>
  <c r="AH349" i="3"/>
  <c r="AE341" i="3"/>
  <c r="AI341" i="3"/>
  <c r="AF341" i="3"/>
  <c r="AJ341" i="3"/>
  <c r="AG341" i="3"/>
  <c r="AK341" i="3"/>
  <c r="AH341" i="3"/>
  <c r="AH333" i="3"/>
  <c r="AE333" i="3"/>
  <c r="AI333" i="3"/>
  <c r="AG333" i="3"/>
  <c r="AJ333" i="3"/>
  <c r="AK333" i="3"/>
  <c r="AF333" i="3"/>
  <c r="AG329" i="3"/>
  <c r="AK329" i="3"/>
  <c r="AH329" i="3"/>
  <c r="AE329" i="3"/>
  <c r="AI329" i="3"/>
  <c r="AJ329" i="3"/>
  <c r="AF329" i="3"/>
  <c r="AG325" i="3"/>
  <c r="AK325" i="3"/>
  <c r="AH325" i="3"/>
  <c r="AE325" i="3"/>
  <c r="AI325" i="3"/>
  <c r="AF325" i="3"/>
  <c r="AJ325" i="3"/>
  <c r="AF321" i="3"/>
  <c r="AJ321" i="3"/>
  <c r="AG321" i="3"/>
  <c r="AK321" i="3"/>
  <c r="AH321" i="3"/>
  <c r="AE321" i="3"/>
  <c r="AI321" i="3"/>
  <c r="AF317" i="3"/>
  <c r="AJ317" i="3"/>
  <c r="AG317" i="3"/>
  <c r="AK317" i="3"/>
  <c r="AH317" i="3"/>
  <c r="AE317" i="3"/>
  <c r="AI317" i="3"/>
  <c r="AF313" i="3"/>
  <c r="AJ313" i="3"/>
  <c r="AG313" i="3"/>
  <c r="AK313" i="3"/>
  <c r="AH313" i="3"/>
  <c r="AE313" i="3"/>
  <c r="AI313" i="3"/>
  <c r="AF309" i="3"/>
  <c r="AJ309" i="3"/>
  <c r="AG309" i="3"/>
  <c r="AK309" i="3"/>
  <c r="AH309" i="3"/>
  <c r="AE309" i="3"/>
  <c r="AI309" i="3"/>
  <c r="AF305" i="3"/>
  <c r="AJ305" i="3"/>
  <c r="AG305" i="3"/>
  <c r="AK305" i="3"/>
  <c r="AH305" i="3"/>
  <c r="AE305" i="3"/>
  <c r="AI305" i="3"/>
  <c r="AF301" i="3"/>
  <c r="AJ301" i="3"/>
  <c r="AG301" i="3"/>
  <c r="AK301" i="3"/>
  <c r="AH301" i="3"/>
  <c r="AE301" i="3"/>
  <c r="AI301" i="3"/>
  <c r="AF297" i="3"/>
  <c r="AJ297" i="3"/>
  <c r="AG297" i="3"/>
  <c r="AK297" i="3"/>
  <c r="AH297" i="3"/>
  <c r="AE297" i="3"/>
  <c r="AI297" i="3"/>
  <c r="AF293" i="3"/>
  <c r="AJ293" i="3"/>
  <c r="AG293" i="3"/>
  <c r="AK293" i="3"/>
  <c r="AH293" i="3"/>
  <c r="AE293" i="3"/>
  <c r="AI293" i="3"/>
  <c r="AF289" i="3"/>
  <c r="AJ289" i="3"/>
  <c r="AG289" i="3"/>
  <c r="AK289" i="3"/>
  <c r="AH289" i="3"/>
  <c r="AE289" i="3"/>
  <c r="AI289" i="3"/>
  <c r="AF285" i="3"/>
  <c r="AJ285" i="3"/>
  <c r="AG285" i="3"/>
  <c r="AK285" i="3"/>
  <c r="AH285" i="3"/>
  <c r="AE285" i="3"/>
  <c r="AI285" i="3"/>
  <c r="AF281" i="3"/>
  <c r="AJ281" i="3"/>
  <c r="AG281" i="3"/>
  <c r="AK281" i="3"/>
  <c r="AH281" i="3"/>
  <c r="AE281" i="3"/>
  <c r="AI281" i="3"/>
  <c r="AF277" i="3"/>
  <c r="AJ277" i="3"/>
  <c r="AG277" i="3"/>
  <c r="AK277" i="3"/>
  <c r="AH277" i="3"/>
  <c r="AE277" i="3"/>
  <c r="AI277" i="3"/>
  <c r="AF273" i="3"/>
  <c r="AJ273" i="3"/>
  <c r="AG273" i="3"/>
  <c r="AK273" i="3"/>
  <c r="AH273" i="3"/>
  <c r="AE273" i="3"/>
  <c r="AI273" i="3"/>
  <c r="AF269" i="3"/>
  <c r="AJ269" i="3"/>
  <c r="AG269" i="3"/>
  <c r="AK269" i="3"/>
  <c r="AH269" i="3"/>
  <c r="AE269" i="3"/>
  <c r="AI269" i="3"/>
  <c r="AF265" i="3"/>
  <c r="AJ265" i="3"/>
  <c r="AG265" i="3"/>
  <c r="AK265" i="3"/>
  <c r="AH265" i="3"/>
  <c r="AE265" i="3"/>
  <c r="AI265" i="3"/>
  <c r="AF261" i="3"/>
  <c r="AJ261" i="3"/>
  <c r="AG261" i="3"/>
  <c r="AK261" i="3"/>
  <c r="AH261" i="3"/>
  <c r="AE261" i="3"/>
  <c r="AI261" i="3"/>
  <c r="AF257" i="3"/>
  <c r="AJ257" i="3"/>
  <c r="AG257" i="3"/>
  <c r="AK257" i="3"/>
  <c r="AH257" i="3"/>
  <c r="AE257" i="3"/>
  <c r="AI257" i="3"/>
  <c r="AF253" i="3"/>
  <c r="AJ253" i="3"/>
  <c r="AG253" i="3"/>
  <c r="AK253" i="3"/>
  <c r="AH253" i="3"/>
  <c r="AE253" i="3"/>
  <c r="AI253" i="3"/>
  <c r="AF249" i="3"/>
  <c r="AJ249" i="3"/>
  <c r="AG249" i="3"/>
  <c r="AK249" i="3"/>
  <c r="AH249" i="3"/>
  <c r="AE249" i="3"/>
  <c r="AI249" i="3"/>
  <c r="AF245" i="3"/>
  <c r="AJ245" i="3"/>
  <c r="AG245" i="3"/>
  <c r="AK245" i="3"/>
  <c r="AH245" i="3"/>
  <c r="AE245" i="3"/>
  <c r="AI245" i="3"/>
  <c r="AE241" i="3"/>
  <c r="AI241" i="3"/>
  <c r="AF241" i="3"/>
  <c r="AJ241" i="3"/>
  <c r="AG241" i="3"/>
  <c r="AH241" i="3"/>
  <c r="AK241" i="3"/>
  <c r="AE237" i="3"/>
  <c r="AI237" i="3"/>
  <c r="AF237" i="3"/>
  <c r="AJ237" i="3"/>
  <c r="AH237" i="3"/>
  <c r="AK237" i="3"/>
  <c r="AG237" i="3"/>
  <c r="AE233" i="3"/>
  <c r="AI233" i="3"/>
  <c r="AF233" i="3"/>
  <c r="AJ233" i="3"/>
  <c r="AG233" i="3"/>
  <c r="AH233" i="3"/>
  <c r="AK233" i="3"/>
  <c r="AE229" i="3"/>
  <c r="AI229" i="3"/>
  <c r="AF229" i="3"/>
  <c r="AJ229" i="3"/>
  <c r="AH229" i="3"/>
  <c r="AK229" i="3"/>
  <c r="AG229" i="3"/>
  <c r="AG225" i="3"/>
  <c r="AK225" i="3"/>
  <c r="AH225" i="3"/>
  <c r="AE225" i="3"/>
  <c r="AI225" i="3"/>
  <c r="AF225" i="3"/>
  <c r="AJ225" i="3"/>
  <c r="AG221" i="3"/>
  <c r="AK221" i="3"/>
  <c r="AH221" i="3"/>
  <c r="AE221" i="3"/>
  <c r="AI221" i="3"/>
  <c r="AF221" i="3"/>
  <c r="AJ221" i="3"/>
  <c r="AG217" i="3"/>
  <c r="AK217" i="3"/>
  <c r="AH217" i="3"/>
  <c r="AE217" i="3"/>
  <c r="AI217" i="3"/>
  <c r="AF217" i="3"/>
  <c r="AJ217" i="3"/>
  <c r="AG213" i="3"/>
  <c r="AK213" i="3"/>
  <c r="AH213" i="3"/>
  <c r="AE213" i="3"/>
  <c r="AI213" i="3"/>
  <c r="AF213" i="3"/>
  <c r="AJ213" i="3"/>
  <c r="AG209" i="3"/>
  <c r="AK209" i="3"/>
  <c r="AH209" i="3"/>
  <c r="AE209" i="3"/>
  <c r="AI209" i="3"/>
  <c r="AF209" i="3"/>
  <c r="AJ209" i="3"/>
  <c r="AG205" i="3"/>
  <c r="AK205" i="3"/>
  <c r="AH205" i="3"/>
  <c r="AE205" i="3"/>
  <c r="AI205" i="3"/>
  <c r="AF205" i="3"/>
  <c r="AJ205" i="3"/>
  <c r="AG201" i="3"/>
  <c r="AK201" i="3"/>
  <c r="AH201" i="3"/>
  <c r="AE201" i="3"/>
  <c r="AI201" i="3"/>
  <c r="AF201" i="3"/>
  <c r="AJ201" i="3"/>
  <c r="AG197" i="3"/>
  <c r="AK197" i="3"/>
  <c r="AH197" i="3"/>
  <c r="AE197" i="3"/>
  <c r="AI197" i="3"/>
  <c r="AF197" i="3"/>
  <c r="AJ197" i="3"/>
  <c r="AG193" i="3"/>
  <c r="AK193" i="3"/>
  <c r="AH193" i="3"/>
  <c r="AE193" i="3"/>
  <c r="AI193" i="3"/>
  <c r="AF193" i="3"/>
  <c r="AJ193" i="3"/>
  <c r="AG189" i="3"/>
  <c r="AK189" i="3"/>
  <c r="AH189" i="3"/>
  <c r="AE189" i="3"/>
  <c r="AI189" i="3"/>
  <c r="AF189" i="3"/>
  <c r="AJ189" i="3"/>
  <c r="AG185" i="3"/>
  <c r="AK185" i="3"/>
  <c r="AH185" i="3"/>
  <c r="AE185" i="3"/>
  <c r="AI185" i="3"/>
  <c r="AF185" i="3"/>
  <c r="AJ185" i="3"/>
  <c r="AG181" i="3"/>
  <c r="AK181" i="3"/>
  <c r="AH181" i="3"/>
  <c r="AE181" i="3"/>
  <c r="AI181" i="3"/>
  <c r="AF181" i="3"/>
  <c r="AJ181" i="3"/>
  <c r="AG177" i="3"/>
  <c r="AK177" i="3"/>
  <c r="AH177" i="3"/>
  <c r="AE177" i="3"/>
  <c r="AI177" i="3"/>
  <c r="AF177" i="3"/>
  <c r="AJ177" i="3"/>
  <c r="AG173" i="3"/>
  <c r="AK173" i="3"/>
  <c r="AH173" i="3"/>
  <c r="AE173" i="3"/>
  <c r="AI173" i="3"/>
  <c r="AF173" i="3"/>
  <c r="AJ173" i="3"/>
  <c r="AG169" i="3"/>
  <c r="AK169" i="3"/>
  <c r="AH169" i="3"/>
  <c r="AE169" i="3"/>
  <c r="AI169" i="3"/>
  <c r="AF169" i="3"/>
  <c r="AJ169" i="3"/>
  <c r="AG165" i="3"/>
  <c r="AK165" i="3"/>
  <c r="AH165" i="3"/>
  <c r="AE165" i="3"/>
  <c r="AI165" i="3"/>
  <c r="AF165" i="3"/>
  <c r="AJ165" i="3"/>
  <c r="AG161" i="3"/>
  <c r="AK161" i="3"/>
  <c r="AH161" i="3"/>
  <c r="AE161" i="3"/>
  <c r="AI161" i="3"/>
  <c r="AF161" i="3"/>
  <c r="AJ161" i="3"/>
  <c r="AF157" i="3"/>
  <c r="AJ157" i="3"/>
  <c r="AG157" i="3"/>
  <c r="AK157" i="3"/>
  <c r="AE157" i="3"/>
  <c r="AH157" i="3"/>
  <c r="AI157" i="3"/>
  <c r="AF153" i="3"/>
  <c r="AJ153" i="3"/>
  <c r="AG153" i="3"/>
  <c r="AK153" i="3"/>
  <c r="AI153" i="3"/>
  <c r="AE153" i="3"/>
  <c r="AH153" i="3"/>
  <c r="AF149" i="3"/>
  <c r="AJ149" i="3"/>
  <c r="AG149" i="3"/>
  <c r="AK149" i="3"/>
  <c r="AE149" i="3"/>
  <c r="AH149" i="3"/>
  <c r="AI149" i="3"/>
  <c r="AF145" i="3"/>
  <c r="AJ145" i="3"/>
  <c r="AG145" i="3"/>
  <c r="AK145" i="3"/>
  <c r="AI145" i="3"/>
  <c r="AE145" i="3"/>
  <c r="AH145" i="3"/>
  <c r="AF141" i="3"/>
  <c r="AJ141" i="3"/>
  <c r="AG141" i="3"/>
  <c r="AK141" i="3"/>
  <c r="AE141" i="3"/>
  <c r="AH141" i="3"/>
  <c r="AI141" i="3"/>
  <c r="AF137" i="3"/>
  <c r="AJ137" i="3"/>
  <c r="AG137" i="3"/>
  <c r="AK137" i="3"/>
  <c r="AI137" i="3"/>
  <c r="AE137" i="3"/>
  <c r="AH137" i="3"/>
  <c r="AF133" i="3"/>
  <c r="AJ133" i="3"/>
  <c r="AG133" i="3"/>
  <c r="AK133" i="3"/>
  <c r="AE133" i="3"/>
  <c r="AH133" i="3"/>
  <c r="AI133" i="3"/>
  <c r="AH129" i="3"/>
  <c r="AE129" i="3"/>
  <c r="AI129" i="3"/>
  <c r="AF129" i="3"/>
  <c r="AJ129" i="3"/>
  <c r="AG129" i="3"/>
  <c r="AK129" i="3"/>
  <c r="AH125" i="3"/>
  <c r="AE125" i="3"/>
  <c r="AI125" i="3"/>
  <c r="AF125" i="3"/>
  <c r="AJ125" i="3"/>
  <c r="AG125" i="3"/>
  <c r="AK125" i="3"/>
  <c r="AH121" i="3"/>
  <c r="AE121" i="3"/>
  <c r="AI121" i="3"/>
  <c r="AF121" i="3"/>
  <c r="AJ121" i="3"/>
  <c r="AG121" i="3"/>
  <c r="AK121" i="3"/>
  <c r="AH117" i="3"/>
  <c r="AE117" i="3"/>
  <c r="AI117" i="3"/>
  <c r="AF117" i="3"/>
  <c r="AJ117" i="3"/>
  <c r="AG117" i="3"/>
  <c r="AK117" i="3"/>
  <c r="AH113" i="3"/>
  <c r="AE113" i="3"/>
  <c r="AI113" i="3"/>
  <c r="AF113" i="3"/>
  <c r="AJ113" i="3"/>
  <c r="AG113" i="3"/>
  <c r="AK113" i="3"/>
  <c r="AH109" i="3"/>
  <c r="AE109" i="3"/>
  <c r="AI109" i="3"/>
  <c r="AF109" i="3"/>
  <c r="AJ109" i="3"/>
  <c r="AG109" i="3"/>
  <c r="AK109" i="3"/>
  <c r="AH105" i="3"/>
  <c r="AE105" i="3"/>
  <c r="AI105" i="3"/>
  <c r="AF105" i="3"/>
  <c r="AJ105" i="3"/>
  <c r="AG105" i="3"/>
  <c r="AK105" i="3"/>
  <c r="AH101" i="3"/>
  <c r="AE101" i="3"/>
  <c r="AI101" i="3"/>
  <c r="AF101" i="3"/>
  <c r="AJ101" i="3"/>
  <c r="AG101" i="3"/>
  <c r="AK101" i="3"/>
  <c r="AH97" i="3"/>
  <c r="AE97" i="3"/>
  <c r="AI97" i="3"/>
  <c r="AF97" i="3"/>
  <c r="AJ97" i="3"/>
  <c r="AG97" i="3"/>
  <c r="AK97" i="3"/>
  <c r="AH93" i="3"/>
  <c r="AE93" i="3"/>
  <c r="AI93" i="3"/>
  <c r="AF93" i="3"/>
  <c r="AJ93" i="3"/>
  <c r="AG93" i="3"/>
  <c r="AK93" i="3"/>
  <c r="AH89" i="3"/>
  <c r="AE89" i="3"/>
  <c r="AI89" i="3"/>
  <c r="AF89" i="3"/>
  <c r="AJ89" i="3"/>
  <c r="AG89" i="3"/>
  <c r="AK89" i="3"/>
  <c r="AG85" i="3"/>
  <c r="AK85" i="3"/>
  <c r="AH85" i="3"/>
  <c r="AE85" i="3"/>
  <c r="AF85" i="3"/>
  <c r="AI85" i="3"/>
  <c r="AJ85" i="3"/>
  <c r="AG81" i="3"/>
  <c r="AK81" i="3"/>
  <c r="AH81" i="3"/>
  <c r="AI81" i="3"/>
  <c r="AJ81" i="3"/>
  <c r="AE81" i="3"/>
  <c r="AF81" i="3"/>
  <c r="AE77" i="3"/>
  <c r="AI77" i="3"/>
  <c r="AF77" i="3"/>
  <c r="AJ77" i="3"/>
  <c r="AG77" i="3"/>
  <c r="AK77" i="3"/>
  <c r="AH77" i="3"/>
  <c r="AE73" i="3"/>
  <c r="AI73" i="3"/>
  <c r="AF73" i="3"/>
  <c r="AJ73" i="3"/>
  <c r="AG73" i="3"/>
  <c r="AK73" i="3"/>
  <c r="AH73" i="3"/>
  <c r="AE69" i="3"/>
  <c r="AI69" i="3"/>
  <c r="AF69" i="3"/>
  <c r="AJ69" i="3"/>
  <c r="AG69" i="3"/>
  <c r="AK69" i="3"/>
  <c r="AH69" i="3"/>
  <c r="AE65" i="3"/>
  <c r="AI65" i="3"/>
  <c r="AF65" i="3"/>
  <c r="AJ65" i="3"/>
  <c r="AG65" i="3"/>
  <c r="AK65" i="3"/>
  <c r="AH65" i="3"/>
  <c r="AE61" i="3"/>
  <c r="AI61" i="3"/>
  <c r="AF61" i="3"/>
  <c r="AJ61" i="3"/>
  <c r="AG61" i="3"/>
  <c r="AK61" i="3"/>
  <c r="AH61" i="3"/>
  <c r="AF57" i="3"/>
  <c r="AJ57" i="3"/>
  <c r="AG57" i="3"/>
  <c r="AK57" i="3"/>
  <c r="AE57" i="3"/>
  <c r="AH57" i="3"/>
  <c r="AI57" i="3"/>
  <c r="AF53" i="3"/>
  <c r="AJ53" i="3"/>
  <c r="AG53" i="3"/>
  <c r="AK53" i="3"/>
  <c r="AI53" i="3"/>
  <c r="AE53" i="3"/>
  <c r="AH53" i="3"/>
  <c r="AF49" i="3"/>
  <c r="AN49" i="3" s="1"/>
  <c r="AJ49" i="3"/>
  <c r="AG49" i="3"/>
  <c r="AK49" i="3"/>
  <c r="AE49" i="3"/>
  <c r="AH49" i="3"/>
  <c r="AI49" i="3"/>
  <c r="AF45" i="3"/>
  <c r="AJ45" i="3"/>
  <c r="AG45" i="3"/>
  <c r="AK45" i="3"/>
  <c r="AI45" i="3"/>
  <c r="AE45" i="3"/>
  <c r="AH45" i="3"/>
  <c r="AF41" i="3"/>
  <c r="AJ41" i="3"/>
  <c r="AG41" i="3"/>
  <c r="AK41" i="3"/>
  <c r="AE41" i="3"/>
  <c r="AH41" i="3"/>
  <c r="AI41" i="3"/>
  <c r="AF37" i="3"/>
  <c r="AJ37" i="3"/>
  <c r="AG37" i="3"/>
  <c r="AK37" i="3"/>
  <c r="AI37" i="3"/>
  <c r="AE37" i="3"/>
  <c r="AH37" i="3"/>
  <c r="AF33" i="3"/>
  <c r="AJ33" i="3"/>
  <c r="AG33" i="3"/>
  <c r="AK33" i="3"/>
  <c r="AE33" i="3"/>
  <c r="AH33" i="3"/>
  <c r="AI33" i="3"/>
  <c r="AF29" i="3"/>
  <c r="AJ29" i="3"/>
  <c r="AG29" i="3"/>
  <c r="AK29" i="3"/>
  <c r="AI29" i="3"/>
  <c r="AE29" i="3"/>
  <c r="AH29" i="3"/>
  <c r="AF25" i="3"/>
  <c r="AJ25" i="3"/>
  <c r="AG25" i="3"/>
  <c r="AK25" i="3"/>
  <c r="AE25" i="3"/>
  <c r="AH25" i="3"/>
  <c r="AI25" i="3"/>
  <c r="AE7" i="3"/>
  <c r="AH7" i="3"/>
  <c r="AK7" i="3"/>
  <c r="AG7" i="3"/>
  <c r="AJ7" i="3"/>
  <c r="AF7" i="3"/>
  <c r="AI7" i="3"/>
  <c r="AG10" i="3"/>
  <c r="AK10" i="3"/>
  <c r="AH10" i="3"/>
  <c r="AE10" i="3"/>
  <c r="AI10" i="3"/>
  <c r="AJ10" i="3"/>
  <c r="AF10" i="3"/>
  <c r="AE369" i="3"/>
  <c r="AI369" i="3"/>
  <c r="AF369" i="3"/>
  <c r="AJ369" i="3"/>
  <c r="AG369" i="3"/>
  <c r="AK369" i="3"/>
  <c r="AH369" i="3"/>
  <c r="AE361" i="3"/>
  <c r="AI361" i="3"/>
  <c r="AF361" i="3"/>
  <c r="AJ361" i="3"/>
  <c r="AG361" i="3"/>
  <c r="AK361" i="3"/>
  <c r="AH361" i="3"/>
  <c r="AE353" i="3"/>
  <c r="AI353" i="3"/>
  <c r="AF353" i="3"/>
  <c r="AJ353" i="3"/>
  <c r="AG353" i="3"/>
  <c r="AK353" i="3"/>
  <c r="AH353" i="3"/>
  <c r="AE345" i="3"/>
  <c r="AI345" i="3"/>
  <c r="AF345" i="3"/>
  <c r="AJ345" i="3"/>
  <c r="AG345" i="3"/>
  <c r="AK345" i="3"/>
  <c r="AH345" i="3"/>
  <c r="AE337" i="3"/>
  <c r="AI337" i="3"/>
  <c r="AF337" i="3"/>
  <c r="AJ337" i="3"/>
  <c r="AG337" i="3"/>
  <c r="AK337" i="3"/>
  <c r="AH337" i="3"/>
  <c r="AH19" i="3"/>
  <c r="AE19" i="3"/>
  <c r="AI19" i="3"/>
  <c r="AF19" i="3"/>
  <c r="AJ19" i="3"/>
  <c r="AG19" i="3"/>
  <c r="AK19" i="3"/>
  <c r="AG14" i="3"/>
  <c r="AK14" i="3"/>
  <c r="AH14" i="3"/>
  <c r="AE14" i="3"/>
  <c r="AI14" i="3"/>
  <c r="AJ14" i="3"/>
  <c r="AF14" i="3"/>
  <c r="AN14" i="3" s="1"/>
  <c r="AF9" i="3"/>
  <c r="AJ9" i="3"/>
  <c r="AG9" i="3"/>
  <c r="AK9" i="3"/>
  <c r="AH9" i="3"/>
  <c r="AE9" i="3"/>
  <c r="AI9" i="3"/>
  <c r="AH368" i="3"/>
  <c r="AE368" i="3"/>
  <c r="AI368" i="3"/>
  <c r="AF368" i="3"/>
  <c r="AJ368" i="3"/>
  <c r="AG368" i="3"/>
  <c r="AK368" i="3"/>
  <c r="AH364" i="3"/>
  <c r="AE364" i="3"/>
  <c r="AI364" i="3"/>
  <c r="AF364" i="3"/>
  <c r="AJ364" i="3"/>
  <c r="AG364" i="3"/>
  <c r="AK364" i="3"/>
  <c r="AH360" i="3"/>
  <c r="AE360" i="3"/>
  <c r="AI360" i="3"/>
  <c r="AF360" i="3"/>
  <c r="AJ360" i="3"/>
  <c r="AG360" i="3"/>
  <c r="AK360" i="3"/>
  <c r="AH356" i="3"/>
  <c r="AE356" i="3"/>
  <c r="AI356" i="3"/>
  <c r="AF356" i="3"/>
  <c r="AJ356" i="3"/>
  <c r="AG356" i="3"/>
  <c r="AK356" i="3"/>
  <c r="AH352" i="3"/>
  <c r="AE352" i="3"/>
  <c r="AI352" i="3"/>
  <c r="AF352" i="3"/>
  <c r="AJ352" i="3"/>
  <c r="AG352" i="3"/>
  <c r="AK352" i="3"/>
  <c r="AH348" i="3"/>
  <c r="AE348" i="3"/>
  <c r="AI348" i="3"/>
  <c r="AF348" i="3"/>
  <c r="AJ348" i="3"/>
  <c r="AG348" i="3"/>
  <c r="AK348" i="3"/>
  <c r="AH344" i="3"/>
  <c r="AE344" i="3"/>
  <c r="AI344" i="3"/>
  <c r="AF344" i="3"/>
  <c r="AJ344" i="3"/>
  <c r="AG344" i="3"/>
  <c r="AK344" i="3"/>
  <c r="AH340" i="3"/>
  <c r="AE340" i="3"/>
  <c r="AI340" i="3"/>
  <c r="AF340" i="3"/>
  <c r="AJ340" i="3"/>
  <c r="AG340" i="3"/>
  <c r="AK340" i="3"/>
  <c r="AH336" i="3"/>
  <c r="AE336" i="3"/>
  <c r="AI336" i="3"/>
  <c r="AF336" i="3"/>
  <c r="AJ336" i="3"/>
  <c r="AG336" i="3"/>
  <c r="AK336" i="3"/>
  <c r="AF332" i="3"/>
  <c r="AG332" i="3"/>
  <c r="AK332" i="3"/>
  <c r="AH332" i="3"/>
  <c r="AE332" i="3"/>
  <c r="AI332" i="3"/>
  <c r="AJ332" i="3"/>
  <c r="AF328" i="3"/>
  <c r="AJ328" i="3"/>
  <c r="AG328" i="3"/>
  <c r="AK328" i="3"/>
  <c r="AH328" i="3"/>
  <c r="AE328" i="3"/>
  <c r="AI328" i="3"/>
  <c r="AE324" i="3"/>
  <c r="AI324" i="3"/>
  <c r="AF324" i="3"/>
  <c r="AJ324" i="3"/>
  <c r="AG324" i="3"/>
  <c r="AK324" i="3"/>
  <c r="AH324" i="3"/>
  <c r="AE320" i="3"/>
  <c r="AI320" i="3"/>
  <c r="AF320" i="3"/>
  <c r="AJ320" i="3"/>
  <c r="AG320" i="3"/>
  <c r="AK320" i="3"/>
  <c r="AH320" i="3"/>
  <c r="AE316" i="3"/>
  <c r="AI316" i="3"/>
  <c r="AF316" i="3"/>
  <c r="AJ316" i="3"/>
  <c r="AG316" i="3"/>
  <c r="AK316" i="3"/>
  <c r="AH316" i="3"/>
  <c r="AE312" i="3"/>
  <c r="AI312" i="3"/>
  <c r="AF312" i="3"/>
  <c r="AJ312" i="3"/>
  <c r="AG312" i="3"/>
  <c r="AK312" i="3"/>
  <c r="AH312" i="3"/>
  <c r="AE308" i="3"/>
  <c r="AI308" i="3"/>
  <c r="AF308" i="3"/>
  <c r="AJ308" i="3"/>
  <c r="AG308" i="3"/>
  <c r="AK308" i="3"/>
  <c r="AH308" i="3"/>
  <c r="AE304" i="3"/>
  <c r="AI304" i="3"/>
  <c r="AF304" i="3"/>
  <c r="AJ304" i="3"/>
  <c r="AG304" i="3"/>
  <c r="AK304" i="3"/>
  <c r="AH304" i="3"/>
  <c r="AE300" i="3"/>
  <c r="AI300" i="3"/>
  <c r="AF300" i="3"/>
  <c r="AJ300" i="3"/>
  <c r="AG300" i="3"/>
  <c r="AK300" i="3"/>
  <c r="AH300" i="3"/>
  <c r="AE296" i="3"/>
  <c r="AI296" i="3"/>
  <c r="AF296" i="3"/>
  <c r="AJ296" i="3"/>
  <c r="AG296" i="3"/>
  <c r="AK296" i="3"/>
  <c r="AH296" i="3"/>
  <c r="AE292" i="3"/>
  <c r="AI292" i="3"/>
  <c r="AF292" i="3"/>
  <c r="AJ292" i="3"/>
  <c r="AG292" i="3"/>
  <c r="AK292" i="3"/>
  <c r="AH292" i="3"/>
  <c r="AE288" i="3"/>
  <c r="AI288" i="3"/>
  <c r="AF288" i="3"/>
  <c r="AJ288" i="3"/>
  <c r="AG288" i="3"/>
  <c r="AK288" i="3"/>
  <c r="AH288" i="3"/>
  <c r="AE284" i="3"/>
  <c r="AI284" i="3"/>
  <c r="AF284" i="3"/>
  <c r="AJ284" i="3"/>
  <c r="AG284" i="3"/>
  <c r="AK284" i="3"/>
  <c r="AH284" i="3"/>
  <c r="AE280" i="3"/>
  <c r="AI280" i="3"/>
  <c r="AF280" i="3"/>
  <c r="AJ280" i="3"/>
  <c r="AG280" i="3"/>
  <c r="AK280" i="3"/>
  <c r="AH280" i="3"/>
  <c r="AE276" i="3"/>
  <c r="AI276" i="3"/>
  <c r="AF276" i="3"/>
  <c r="AJ276" i="3"/>
  <c r="AG276" i="3"/>
  <c r="AK276" i="3"/>
  <c r="AH276" i="3"/>
  <c r="AE272" i="3"/>
  <c r="AI272" i="3"/>
  <c r="AF272" i="3"/>
  <c r="AJ272" i="3"/>
  <c r="AG272" i="3"/>
  <c r="AK272" i="3"/>
  <c r="AH272" i="3"/>
  <c r="AE268" i="3"/>
  <c r="AI268" i="3"/>
  <c r="AF268" i="3"/>
  <c r="AJ268" i="3"/>
  <c r="AG268" i="3"/>
  <c r="AK268" i="3"/>
  <c r="AH268" i="3"/>
  <c r="AE264" i="3"/>
  <c r="AI264" i="3"/>
  <c r="AF264" i="3"/>
  <c r="AJ264" i="3"/>
  <c r="AG264" i="3"/>
  <c r="AK264" i="3"/>
  <c r="AH264" i="3"/>
  <c r="AE260" i="3"/>
  <c r="AI260" i="3"/>
  <c r="AF260" i="3"/>
  <c r="AJ260" i="3"/>
  <c r="AG260" i="3"/>
  <c r="AK260" i="3"/>
  <c r="AH260" i="3"/>
  <c r="AE256" i="3"/>
  <c r="AI256" i="3"/>
  <c r="AF256" i="3"/>
  <c r="AJ256" i="3"/>
  <c r="AG256" i="3"/>
  <c r="AK256" i="3"/>
  <c r="AH256" i="3"/>
  <c r="AE252" i="3"/>
  <c r="AI252" i="3"/>
  <c r="AF252" i="3"/>
  <c r="AJ252" i="3"/>
  <c r="AG252" i="3"/>
  <c r="AK252" i="3"/>
  <c r="AH252" i="3"/>
  <c r="AE248" i="3"/>
  <c r="AI248" i="3"/>
  <c r="AF248" i="3"/>
  <c r="AJ248" i="3"/>
  <c r="AG248" i="3"/>
  <c r="AK248" i="3"/>
  <c r="AH248" i="3"/>
  <c r="AE244" i="3"/>
  <c r="AI244" i="3"/>
  <c r="AF244" i="3"/>
  <c r="AJ244" i="3"/>
  <c r="AG244" i="3"/>
  <c r="AK244" i="3"/>
  <c r="AH244" i="3"/>
  <c r="AH240" i="3"/>
  <c r="AE240" i="3"/>
  <c r="AI240" i="3"/>
  <c r="AK240" i="3"/>
  <c r="AF240" i="3"/>
  <c r="AG240" i="3"/>
  <c r="AJ240" i="3"/>
  <c r="AH236" i="3"/>
  <c r="AE236" i="3"/>
  <c r="AI236" i="3"/>
  <c r="AG236" i="3"/>
  <c r="AJ236" i="3"/>
  <c r="AK236" i="3"/>
  <c r="AF236" i="3"/>
  <c r="AH232" i="3"/>
  <c r="AE232" i="3"/>
  <c r="AI232" i="3"/>
  <c r="AK232" i="3"/>
  <c r="AF232" i="3"/>
  <c r="AG232" i="3"/>
  <c r="AJ232" i="3"/>
  <c r="AH228" i="3"/>
  <c r="AE228" i="3"/>
  <c r="AI228" i="3"/>
  <c r="AG228" i="3"/>
  <c r="AJ228" i="3"/>
  <c r="AK228" i="3"/>
  <c r="AF228" i="3"/>
  <c r="AF224" i="3"/>
  <c r="AJ224" i="3"/>
  <c r="AG224" i="3"/>
  <c r="AK224" i="3"/>
  <c r="AH224" i="3"/>
  <c r="AE224" i="3"/>
  <c r="AI224" i="3"/>
  <c r="AF220" i="3"/>
  <c r="AJ220" i="3"/>
  <c r="AG220" i="3"/>
  <c r="AK220" i="3"/>
  <c r="AH220" i="3"/>
  <c r="AE220" i="3"/>
  <c r="AI220" i="3"/>
  <c r="AF216" i="3"/>
  <c r="AJ216" i="3"/>
  <c r="AG216" i="3"/>
  <c r="AK216" i="3"/>
  <c r="AH216" i="3"/>
  <c r="AE216" i="3"/>
  <c r="AI216" i="3"/>
  <c r="AF212" i="3"/>
  <c r="AJ212" i="3"/>
  <c r="AG212" i="3"/>
  <c r="AK212" i="3"/>
  <c r="AH212" i="3"/>
  <c r="AE212" i="3"/>
  <c r="AI212" i="3"/>
  <c r="AF208" i="3"/>
  <c r="AJ208" i="3"/>
  <c r="AG208" i="3"/>
  <c r="AK208" i="3"/>
  <c r="AH208" i="3"/>
  <c r="AE208" i="3"/>
  <c r="AI208" i="3"/>
  <c r="AF204" i="3"/>
  <c r="AJ204" i="3"/>
  <c r="AG204" i="3"/>
  <c r="AK204" i="3"/>
  <c r="AH204" i="3"/>
  <c r="AE204" i="3"/>
  <c r="AI204" i="3"/>
  <c r="AF200" i="3"/>
  <c r="AJ200" i="3"/>
  <c r="AG200" i="3"/>
  <c r="AK200" i="3"/>
  <c r="AH200" i="3"/>
  <c r="AE200" i="3"/>
  <c r="AI200" i="3"/>
  <c r="AF196" i="3"/>
  <c r="AJ196" i="3"/>
  <c r="AG196" i="3"/>
  <c r="AK196" i="3"/>
  <c r="AH196" i="3"/>
  <c r="AE196" i="3"/>
  <c r="AI196" i="3"/>
  <c r="AF192" i="3"/>
  <c r="AJ192" i="3"/>
  <c r="AG192" i="3"/>
  <c r="AK192" i="3"/>
  <c r="AH192" i="3"/>
  <c r="AE192" i="3"/>
  <c r="AI192" i="3"/>
  <c r="AF188" i="3"/>
  <c r="AJ188" i="3"/>
  <c r="AG188" i="3"/>
  <c r="AK188" i="3"/>
  <c r="AH188" i="3"/>
  <c r="AE188" i="3"/>
  <c r="AI188" i="3"/>
  <c r="AF184" i="3"/>
  <c r="AJ184" i="3"/>
  <c r="AG184" i="3"/>
  <c r="AK184" i="3"/>
  <c r="AH184" i="3"/>
  <c r="AE184" i="3"/>
  <c r="AI184" i="3"/>
  <c r="AF180" i="3"/>
  <c r="AJ180" i="3"/>
  <c r="AG180" i="3"/>
  <c r="AK180" i="3"/>
  <c r="AH180" i="3"/>
  <c r="AE180" i="3"/>
  <c r="AI180" i="3"/>
  <c r="AF176" i="3"/>
  <c r="AJ176" i="3"/>
  <c r="AG176" i="3"/>
  <c r="AK176" i="3"/>
  <c r="AH176" i="3"/>
  <c r="AE176" i="3"/>
  <c r="AI176" i="3"/>
  <c r="AF172" i="3"/>
  <c r="AJ172" i="3"/>
  <c r="AG172" i="3"/>
  <c r="AK172" i="3"/>
  <c r="AH172" i="3"/>
  <c r="AE172" i="3"/>
  <c r="AI172" i="3"/>
  <c r="AF168" i="3"/>
  <c r="AJ168" i="3"/>
  <c r="AG168" i="3"/>
  <c r="AK168" i="3"/>
  <c r="AH168" i="3"/>
  <c r="AE168" i="3"/>
  <c r="AI168" i="3"/>
  <c r="AF164" i="3"/>
  <c r="AJ164" i="3"/>
  <c r="AG164" i="3"/>
  <c r="AK164" i="3"/>
  <c r="AH164" i="3"/>
  <c r="AE164" i="3"/>
  <c r="AI164" i="3"/>
  <c r="AE160" i="3"/>
  <c r="AI160" i="3"/>
  <c r="AF160" i="3"/>
  <c r="AJ160" i="3"/>
  <c r="AH160" i="3"/>
  <c r="AK160" i="3"/>
  <c r="AG160" i="3"/>
  <c r="AE156" i="3"/>
  <c r="AI156" i="3"/>
  <c r="AF156" i="3"/>
  <c r="AJ156" i="3"/>
  <c r="AG156" i="3"/>
  <c r="AH156" i="3"/>
  <c r="AK156" i="3"/>
  <c r="AE152" i="3"/>
  <c r="AI152" i="3"/>
  <c r="AF152" i="3"/>
  <c r="AJ152" i="3"/>
  <c r="AH152" i="3"/>
  <c r="AK152" i="3"/>
  <c r="AG152" i="3"/>
  <c r="AE148" i="3"/>
  <c r="AI148" i="3"/>
  <c r="AF148" i="3"/>
  <c r="AJ148" i="3"/>
  <c r="AG148" i="3"/>
  <c r="AH148" i="3"/>
  <c r="AK148" i="3"/>
  <c r="AE144" i="3"/>
  <c r="AI144" i="3"/>
  <c r="AF144" i="3"/>
  <c r="AJ144" i="3"/>
  <c r="AH144" i="3"/>
  <c r="AK144" i="3"/>
  <c r="AG144" i="3"/>
  <c r="AE140" i="3"/>
  <c r="AI140" i="3"/>
  <c r="AF140" i="3"/>
  <c r="AJ140" i="3"/>
  <c r="AG140" i="3"/>
  <c r="AH140" i="3"/>
  <c r="AK140" i="3"/>
  <c r="AE136" i="3"/>
  <c r="AI136" i="3"/>
  <c r="AF136" i="3"/>
  <c r="AJ136" i="3"/>
  <c r="AH136" i="3"/>
  <c r="AK136" i="3"/>
  <c r="AG136" i="3"/>
  <c r="AE132" i="3"/>
  <c r="AI132" i="3"/>
  <c r="AF132" i="3"/>
  <c r="AJ132" i="3"/>
  <c r="AG132" i="3"/>
  <c r="AH132" i="3"/>
  <c r="AK132" i="3"/>
  <c r="AG128" i="3"/>
  <c r="AK128" i="3"/>
  <c r="AH128" i="3"/>
  <c r="AE128" i="3"/>
  <c r="AI128" i="3"/>
  <c r="AF128" i="3"/>
  <c r="AJ128" i="3"/>
  <c r="AG124" i="3"/>
  <c r="AK124" i="3"/>
  <c r="AH124" i="3"/>
  <c r="AE124" i="3"/>
  <c r="AI124" i="3"/>
  <c r="AF124" i="3"/>
  <c r="AJ124" i="3"/>
  <c r="AG120" i="3"/>
  <c r="AK120" i="3"/>
  <c r="AH120" i="3"/>
  <c r="AE120" i="3"/>
  <c r="AI120" i="3"/>
  <c r="AF120" i="3"/>
  <c r="AJ120" i="3"/>
  <c r="AG116" i="3"/>
  <c r="AK116" i="3"/>
  <c r="AH116" i="3"/>
  <c r="AE116" i="3"/>
  <c r="AI116" i="3"/>
  <c r="AF116" i="3"/>
  <c r="AJ116" i="3"/>
  <c r="AG112" i="3"/>
  <c r="AK112" i="3"/>
  <c r="AH112" i="3"/>
  <c r="AE112" i="3"/>
  <c r="AI112" i="3"/>
  <c r="AF112" i="3"/>
  <c r="AJ112" i="3"/>
  <c r="AG108" i="3"/>
  <c r="AK108" i="3"/>
  <c r="AH108" i="3"/>
  <c r="AE108" i="3"/>
  <c r="AI108" i="3"/>
  <c r="AF108" i="3"/>
  <c r="AJ108" i="3"/>
  <c r="AG104" i="3"/>
  <c r="AK104" i="3"/>
  <c r="AH104" i="3"/>
  <c r="AE104" i="3"/>
  <c r="AI104" i="3"/>
  <c r="AF104" i="3"/>
  <c r="AJ104" i="3"/>
  <c r="AG100" i="3"/>
  <c r="AK100" i="3"/>
  <c r="AH100" i="3"/>
  <c r="AE100" i="3"/>
  <c r="AI100" i="3"/>
  <c r="AF100" i="3"/>
  <c r="AJ100" i="3"/>
  <c r="AG96" i="3"/>
  <c r="AK96" i="3"/>
  <c r="AH96" i="3"/>
  <c r="AE96" i="3"/>
  <c r="AI96" i="3"/>
  <c r="AF96" i="3"/>
  <c r="AJ96" i="3"/>
  <c r="AG92" i="3"/>
  <c r="AK92" i="3"/>
  <c r="AH92" i="3"/>
  <c r="AE92" i="3"/>
  <c r="AI92" i="3"/>
  <c r="AF92" i="3"/>
  <c r="AJ92" i="3"/>
  <c r="AG88" i="3"/>
  <c r="AK88" i="3"/>
  <c r="AH88" i="3"/>
  <c r="AE88" i="3"/>
  <c r="AI88" i="3"/>
  <c r="AF88" i="3"/>
  <c r="AJ88" i="3"/>
  <c r="AF84" i="3"/>
  <c r="AJ84" i="3"/>
  <c r="AG84" i="3"/>
  <c r="AK84" i="3"/>
  <c r="AE84" i="3"/>
  <c r="AH84" i="3"/>
  <c r="AI84" i="3"/>
  <c r="AF80" i="3"/>
  <c r="AJ80" i="3"/>
  <c r="AG80" i="3"/>
  <c r="AK80" i="3"/>
  <c r="AH80" i="3"/>
  <c r="AI80" i="3"/>
  <c r="AE80" i="3"/>
  <c r="AH76" i="3"/>
  <c r="AE76" i="3"/>
  <c r="AI76" i="3"/>
  <c r="AF76" i="3"/>
  <c r="AJ76" i="3"/>
  <c r="AG76" i="3"/>
  <c r="AK76" i="3"/>
  <c r="AH72" i="3"/>
  <c r="AE72" i="3"/>
  <c r="AI72" i="3"/>
  <c r="AF72" i="3"/>
  <c r="AJ72" i="3"/>
  <c r="AG72" i="3"/>
  <c r="AK72" i="3"/>
  <c r="AH68" i="3"/>
  <c r="AE68" i="3"/>
  <c r="AI68" i="3"/>
  <c r="AF68" i="3"/>
  <c r="AJ68" i="3"/>
  <c r="AG68" i="3"/>
  <c r="AK68" i="3"/>
  <c r="AH64" i="3"/>
  <c r="AE64" i="3"/>
  <c r="AI64" i="3"/>
  <c r="AF64" i="3"/>
  <c r="AJ64" i="3"/>
  <c r="AG64" i="3"/>
  <c r="AK64" i="3"/>
  <c r="AF60" i="3"/>
  <c r="AJ60" i="3"/>
  <c r="AG60" i="3"/>
  <c r="AH60" i="3"/>
  <c r="AI60" i="3"/>
  <c r="AE60" i="3"/>
  <c r="AK60" i="3"/>
  <c r="AE56" i="3"/>
  <c r="AI56" i="3"/>
  <c r="AF56" i="3"/>
  <c r="AJ56" i="3"/>
  <c r="AG56" i="3"/>
  <c r="AH56" i="3"/>
  <c r="AK56" i="3"/>
  <c r="AE52" i="3"/>
  <c r="AI52" i="3"/>
  <c r="AF52" i="3"/>
  <c r="AJ52" i="3"/>
  <c r="AH52" i="3"/>
  <c r="AK52" i="3"/>
  <c r="AG52" i="3"/>
  <c r="AE48" i="3"/>
  <c r="AI48" i="3"/>
  <c r="AF48" i="3"/>
  <c r="AJ48" i="3"/>
  <c r="AG48" i="3"/>
  <c r="AH48" i="3"/>
  <c r="AK48" i="3"/>
  <c r="AE44" i="3"/>
  <c r="AI44" i="3"/>
  <c r="AF44" i="3"/>
  <c r="AJ44" i="3"/>
  <c r="AH44" i="3"/>
  <c r="AK44" i="3"/>
  <c r="AG44" i="3"/>
  <c r="AE40" i="3"/>
  <c r="AI40" i="3"/>
  <c r="AF40" i="3"/>
  <c r="AJ40" i="3"/>
  <c r="AG40" i="3"/>
  <c r="AH40" i="3"/>
  <c r="AK40" i="3"/>
  <c r="AE36" i="3"/>
  <c r="AI36" i="3"/>
  <c r="AF36" i="3"/>
  <c r="AJ36" i="3"/>
  <c r="AH36" i="3"/>
  <c r="AK36" i="3"/>
  <c r="AG36" i="3"/>
  <c r="AE32" i="3"/>
  <c r="AI32" i="3"/>
  <c r="AF32" i="3"/>
  <c r="AJ32" i="3"/>
  <c r="AG32" i="3"/>
  <c r="AH32" i="3"/>
  <c r="AK32" i="3"/>
  <c r="AE28" i="3"/>
  <c r="AI28" i="3"/>
  <c r="AF28" i="3"/>
  <c r="AJ28" i="3"/>
  <c r="AH28" i="3"/>
  <c r="AK28" i="3"/>
  <c r="AG28" i="3"/>
  <c r="AE24" i="3"/>
  <c r="AI24" i="3"/>
  <c r="AF24" i="3"/>
  <c r="AJ24" i="3"/>
  <c r="AG24" i="3"/>
  <c r="AH24" i="3"/>
  <c r="AK24" i="3"/>
  <c r="AN8" i="3" l="1"/>
  <c r="AN24" i="3"/>
  <c r="AN16" i="3"/>
  <c r="AN27" i="3"/>
  <c r="AL5" i="3"/>
  <c r="AN9" i="3"/>
  <c r="AN29" i="3"/>
  <c r="AN30" i="3"/>
  <c r="AN36" i="3"/>
  <c r="AN10" i="3"/>
  <c r="AN7" i="3"/>
  <c r="AO7" i="3" s="1"/>
  <c r="AN41" i="3"/>
  <c r="AN34" i="3"/>
  <c r="AN31" i="3"/>
  <c r="AN28" i="3"/>
  <c r="AM5" i="3"/>
  <c r="AN15" i="3"/>
  <c r="AN37" i="3"/>
  <c r="AN38" i="3"/>
  <c r="AN35" i="3"/>
  <c r="AN52" i="3"/>
  <c r="AN51" i="3"/>
  <c r="AN50" i="3"/>
  <c r="AN48" i="3"/>
  <c r="AN310" i="3"/>
  <c r="AH5" i="3"/>
  <c r="U371" i="3"/>
  <c r="J371" i="3"/>
  <c r="N371" i="3" s="1"/>
  <c r="O371" i="3"/>
  <c r="O10" i="3"/>
  <c r="U10" i="3"/>
  <c r="O11" i="3"/>
  <c r="U11" i="3"/>
  <c r="O12" i="3"/>
  <c r="U12" i="3"/>
  <c r="O13" i="3"/>
  <c r="U13" i="3"/>
  <c r="O14" i="3"/>
  <c r="U14" i="3"/>
  <c r="J15" i="3"/>
  <c r="N15" i="3" s="1"/>
  <c r="O15" i="3"/>
  <c r="U15" i="3"/>
  <c r="O16" i="3"/>
  <c r="U16" i="3"/>
  <c r="J17" i="3"/>
  <c r="N17" i="3" s="1"/>
  <c r="O17" i="3"/>
  <c r="U17" i="3"/>
  <c r="J18" i="3"/>
  <c r="N18" i="3" s="1"/>
  <c r="O18" i="3"/>
  <c r="U18" i="3"/>
  <c r="J19" i="3"/>
  <c r="N19" i="3" s="1"/>
  <c r="O19" i="3"/>
  <c r="U19" i="3"/>
  <c r="N20" i="3"/>
  <c r="O20" i="3"/>
  <c r="U20" i="3"/>
  <c r="N21" i="3"/>
  <c r="O21" i="3"/>
  <c r="U21" i="3"/>
  <c r="N22" i="3"/>
  <c r="O22" i="3"/>
  <c r="U22" i="3"/>
  <c r="J23" i="3"/>
  <c r="N23" i="3" s="1"/>
  <c r="O23" i="3"/>
  <c r="U23" i="3"/>
  <c r="J24" i="3"/>
  <c r="N24" i="3" s="1"/>
  <c r="O24" i="3"/>
  <c r="U24" i="3"/>
  <c r="J25" i="3"/>
  <c r="N25" i="3" s="1"/>
  <c r="O25" i="3"/>
  <c r="U25" i="3"/>
  <c r="J26" i="3"/>
  <c r="N26" i="3" s="1"/>
  <c r="O26" i="3"/>
  <c r="U26" i="3"/>
  <c r="J27" i="3"/>
  <c r="N27" i="3" s="1"/>
  <c r="O27" i="3"/>
  <c r="U27" i="3"/>
  <c r="J28" i="3"/>
  <c r="N28" i="3" s="1"/>
  <c r="O28" i="3"/>
  <c r="U28" i="3"/>
  <c r="J29" i="3"/>
  <c r="N29" i="3" s="1"/>
  <c r="O29" i="3"/>
  <c r="P29" i="3" s="1"/>
  <c r="R29" i="3" s="1"/>
  <c r="U29" i="3"/>
  <c r="J30" i="3"/>
  <c r="N30" i="3" s="1"/>
  <c r="O30" i="3"/>
  <c r="U30" i="3"/>
  <c r="J31" i="3"/>
  <c r="N31" i="3" s="1"/>
  <c r="O31" i="3"/>
  <c r="U31" i="3"/>
  <c r="J32" i="3"/>
  <c r="N32" i="3" s="1"/>
  <c r="O32" i="3"/>
  <c r="U32" i="3"/>
  <c r="J33" i="3"/>
  <c r="N33" i="3" s="1"/>
  <c r="O33" i="3"/>
  <c r="U33" i="3"/>
  <c r="J34" i="3"/>
  <c r="N34" i="3" s="1"/>
  <c r="O34" i="3"/>
  <c r="U34" i="3"/>
  <c r="J35" i="3"/>
  <c r="N35" i="3" s="1"/>
  <c r="O35" i="3"/>
  <c r="U35" i="3"/>
  <c r="J36" i="3"/>
  <c r="N36" i="3" s="1"/>
  <c r="O36" i="3"/>
  <c r="U36" i="3"/>
  <c r="J37" i="3"/>
  <c r="N37" i="3" s="1"/>
  <c r="O37" i="3"/>
  <c r="U37" i="3"/>
  <c r="J38" i="3"/>
  <c r="N38" i="3" s="1"/>
  <c r="O38" i="3"/>
  <c r="U38" i="3"/>
  <c r="J39" i="3"/>
  <c r="N39" i="3" s="1"/>
  <c r="O39" i="3"/>
  <c r="U39" i="3"/>
  <c r="J40" i="3"/>
  <c r="N40" i="3" s="1"/>
  <c r="O40" i="3"/>
  <c r="U40" i="3"/>
  <c r="J41" i="3"/>
  <c r="N41" i="3" s="1"/>
  <c r="O41" i="3"/>
  <c r="U41" i="3"/>
  <c r="J42" i="3"/>
  <c r="N42" i="3" s="1"/>
  <c r="O42" i="3"/>
  <c r="U42" i="3"/>
  <c r="J43" i="3"/>
  <c r="N43" i="3" s="1"/>
  <c r="O43" i="3"/>
  <c r="U43" i="3"/>
  <c r="J44" i="3"/>
  <c r="N44" i="3" s="1"/>
  <c r="O44" i="3"/>
  <c r="U44" i="3"/>
  <c r="J45" i="3"/>
  <c r="N45" i="3" s="1"/>
  <c r="O45" i="3"/>
  <c r="U45" i="3"/>
  <c r="J46" i="3"/>
  <c r="N46" i="3" s="1"/>
  <c r="O46" i="3"/>
  <c r="U46" i="3"/>
  <c r="J47" i="3"/>
  <c r="N47" i="3" s="1"/>
  <c r="O47" i="3"/>
  <c r="U47" i="3"/>
  <c r="J48" i="3"/>
  <c r="N48" i="3" s="1"/>
  <c r="O48" i="3"/>
  <c r="U48" i="3"/>
  <c r="J49" i="3"/>
  <c r="N49" i="3" s="1"/>
  <c r="O49" i="3"/>
  <c r="U49" i="3"/>
  <c r="J50" i="3"/>
  <c r="N50" i="3" s="1"/>
  <c r="O50" i="3"/>
  <c r="U50" i="3"/>
  <c r="J51" i="3"/>
  <c r="N51" i="3" s="1"/>
  <c r="O51" i="3"/>
  <c r="U51" i="3"/>
  <c r="J52" i="3"/>
  <c r="N52" i="3" s="1"/>
  <c r="O52" i="3"/>
  <c r="U52" i="3"/>
  <c r="J53" i="3"/>
  <c r="N53" i="3" s="1"/>
  <c r="O53" i="3"/>
  <c r="U53" i="3"/>
  <c r="J54" i="3"/>
  <c r="N54" i="3" s="1"/>
  <c r="O54" i="3"/>
  <c r="U54" i="3"/>
  <c r="J55" i="3"/>
  <c r="N55" i="3" s="1"/>
  <c r="O55" i="3"/>
  <c r="U55" i="3"/>
  <c r="J56" i="3"/>
  <c r="N56" i="3" s="1"/>
  <c r="O56" i="3"/>
  <c r="U56" i="3"/>
  <c r="J57" i="3"/>
  <c r="N57" i="3" s="1"/>
  <c r="O57" i="3"/>
  <c r="U57" i="3"/>
  <c r="J58" i="3"/>
  <c r="N58" i="3" s="1"/>
  <c r="O58" i="3"/>
  <c r="U58" i="3"/>
  <c r="J59" i="3"/>
  <c r="N59" i="3" s="1"/>
  <c r="O59" i="3"/>
  <c r="U59" i="3"/>
  <c r="J60" i="3"/>
  <c r="N60" i="3" s="1"/>
  <c r="O60" i="3"/>
  <c r="U60" i="3"/>
  <c r="J61" i="3"/>
  <c r="N61" i="3" s="1"/>
  <c r="O61" i="3"/>
  <c r="U61" i="3"/>
  <c r="J62" i="3"/>
  <c r="N62" i="3" s="1"/>
  <c r="O62" i="3"/>
  <c r="U62" i="3"/>
  <c r="J63" i="3"/>
  <c r="N63" i="3" s="1"/>
  <c r="O63" i="3"/>
  <c r="U63" i="3"/>
  <c r="J64" i="3"/>
  <c r="N64" i="3" s="1"/>
  <c r="O64" i="3"/>
  <c r="U64" i="3"/>
  <c r="J65" i="3"/>
  <c r="N65" i="3" s="1"/>
  <c r="O65" i="3"/>
  <c r="U65" i="3"/>
  <c r="J66" i="3"/>
  <c r="N66" i="3" s="1"/>
  <c r="O66" i="3"/>
  <c r="U66" i="3"/>
  <c r="J67" i="3"/>
  <c r="N67" i="3" s="1"/>
  <c r="O67" i="3"/>
  <c r="U67" i="3"/>
  <c r="J68" i="3"/>
  <c r="N68" i="3" s="1"/>
  <c r="O68" i="3"/>
  <c r="U68" i="3"/>
  <c r="J69" i="3"/>
  <c r="N69" i="3" s="1"/>
  <c r="O69" i="3"/>
  <c r="U69" i="3"/>
  <c r="J70" i="3"/>
  <c r="N70" i="3" s="1"/>
  <c r="O70" i="3"/>
  <c r="U70" i="3"/>
  <c r="J71" i="3"/>
  <c r="N71" i="3" s="1"/>
  <c r="O71" i="3"/>
  <c r="U71" i="3"/>
  <c r="J72" i="3"/>
  <c r="N72" i="3" s="1"/>
  <c r="O72" i="3"/>
  <c r="U72" i="3"/>
  <c r="J73" i="3"/>
  <c r="N73" i="3" s="1"/>
  <c r="O73" i="3"/>
  <c r="U73" i="3"/>
  <c r="J74" i="3"/>
  <c r="N74" i="3" s="1"/>
  <c r="O74" i="3"/>
  <c r="U74" i="3"/>
  <c r="J75" i="3"/>
  <c r="N75" i="3" s="1"/>
  <c r="O75" i="3"/>
  <c r="U75" i="3"/>
  <c r="J76" i="3"/>
  <c r="N76" i="3" s="1"/>
  <c r="O76" i="3"/>
  <c r="U76" i="3"/>
  <c r="J77" i="3"/>
  <c r="N77" i="3" s="1"/>
  <c r="O77" i="3"/>
  <c r="U77" i="3"/>
  <c r="J78" i="3"/>
  <c r="N78" i="3" s="1"/>
  <c r="O78" i="3"/>
  <c r="U78" i="3"/>
  <c r="J79" i="3"/>
  <c r="N79" i="3" s="1"/>
  <c r="O79" i="3"/>
  <c r="U79" i="3"/>
  <c r="J80" i="3"/>
  <c r="N80" i="3" s="1"/>
  <c r="O80" i="3"/>
  <c r="U80" i="3"/>
  <c r="J81" i="3"/>
  <c r="N81" i="3" s="1"/>
  <c r="O81" i="3"/>
  <c r="U81" i="3"/>
  <c r="J82" i="3"/>
  <c r="N82" i="3" s="1"/>
  <c r="O82" i="3"/>
  <c r="U82" i="3"/>
  <c r="J83" i="3"/>
  <c r="N83" i="3" s="1"/>
  <c r="O83" i="3"/>
  <c r="U83" i="3"/>
  <c r="J84" i="3"/>
  <c r="N84" i="3" s="1"/>
  <c r="O84" i="3"/>
  <c r="U84" i="3"/>
  <c r="J85" i="3"/>
  <c r="N85" i="3" s="1"/>
  <c r="O85" i="3"/>
  <c r="U85" i="3"/>
  <c r="J86" i="3"/>
  <c r="N86" i="3" s="1"/>
  <c r="O86" i="3"/>
  <c r="U86" i="3"/>
  <c r="J87" i="3"/>
  <c r="N87" i="3" s="1"/>
  <c r="O87" i="3"/>
  <c r="U87" i="3"/>
  <c r="J88" i="3"/>
  <c r="N88" i="3" s="1"/>
  <c r="O88" i="3"/>
  <c r="U88" i="3"/>
  <c r="J89" i="3"/>
  <c r="N89" i="3" s="1"/>
  <c r="O89" i="3"/>
  <c r="U89" i="3"/>
  <c r="J90" i="3"/>
  <c r="N90" i="3" s="1"/>
  <c r="O90" i="3"/>
  <c r="U90" i="3"/>
  <c r="J91" i="3"/>
  <c r="N91" i="3" s="1"/>
  <c r="O91" i="3"/>
  <c r="U91" i="3"/>
  <c r="J92" i="3"/>
  <c r="N92" i="3" s="1"/>
  <c r="O92" i="3"/>
  <c r="U92" i="3"/>
  <c r="J93" i="3"/>
  <c r="N93" i="3" s="1"/>
  <c r="O93" i="3"/>
  <c r="U93" i="3"/>
  <c r="J94" i="3"/>
  <c r="N94" i="3" s="1"/>
  <c r="O94" i="3"/>
  <c r="U94" i="3"/>
  <c r="J95" i="3"/>
  <c r="N95" i="3" s="1"/>
  <c r="O95" i="3"/>
  <c r="U95" i="3"/>
  <c r="J96" i="3"/>
  <c r="N96" i="3" s="1"/>
  <c r="O96" i="3"/>
  <c r="U96" i="3"/>
  <c r="J97" i="3"/>
  <c r="N97" i="3" s="1"/>
  <c r="O97" i="3"/>
  <c r="U97" i="3"/>
  <c r="J98" i="3"/>
  <c r="N98" i="3" s="1"/>
  <c r="O98" i="3"/>
  <c r="U98" i="3"/>
  <c r="J99" i="3"/>
  <c r="N99" i="3" s="1"/>
  <c r="O99" i="3"/>
  <c r="U99" i="3"/>
  <c r="J100" i="3"/>
  <c r="N100" i="3" s="1"/>
  <c r="O100" i="3"/>
  <c r="U100" i="3"/>
  <c r="J101" i="3"/>
  <c r="N101" i="3" s="1"/>
  <c r="O101" i="3"/>
  <c r="U101" i="3"/>
  <c r="J102" i="3"/>
  <c r="N102" i="3" s="1"/>
  <c r="O102" i="3"/>
  <c r="U102" i="3"/>
  <c r="J103" i="3"/>
  <c r="N103" i="3" s="1"/>
  <c r="O103" i="3"/>
  <c r="U103" i="3"/>
  <c r="J104" i="3"/>
  <c r="N104" i="3" s="1"/>
  <c r="O104" i="3"/>
  <c r="U104" i="3"/>
  <c r="J105" i="3"/>
  <c r="N105" i="3" s="1"/>
  <c r="O105" i="3"/>
  <c r="U105" i="3"/>
  <c r="J106" i="3"/>
  <c r="N106" i="3" s="1"/>
  <c r="O106" i="3"/>
  <c r="U106" i="3"/>
  <c r="J107" i="3"/>
  <c r="N107" i="3" s="1"/>
  <c r="O107" i="3"/>
  <c r="U107" i="3"/>
  <c r="J108" i="3"/>
  <c r="N108" i="3" s="1"/>
  <c r="O108" i="3"/>
  <c r="U108" i="3"/>
  <c r="J109" i="3"/>
  <c r="N109" i="3" s="1"/>
  <c r="O109" i="3"/>
  <c r="U109" i="3"/>
  <c r="J110" i="3"/>
  <c r="N110" i="3" s="1"/>
  <c r="O110" i="3"/>
  <c r="U110" i="3"/>
  <c r="J111" i="3"/>
  <c r="N111" i="3" s="1"/>
  <c r="O111" i="3"/>
  <c r="U111" i="3"/>
  <c r="J112" i="3"/>
  <c r="N112" i="3" s="1"/>
  <c r="O112" i="3"/>
  <c r="U112" i="3"/>
  <c r="J113" i="3"/>
  <c r="N113" i="3" s="1"/>
  <c r="O113" i="3"/>
  <c r="U113" i="3"/>
  <c r="J114" i="3"/>
  <c r="N114" i="3" s="1"/>
  <c r="O114" i="3"/>
  <c r="U114" i="3"/>
  <c r="J115" i="3"/>
  <c r="N115" i="3" s="1"/>
  <c r="O115" i="3"/>
  <c r="U115" i="3"/>
  <c r="J116" i="3"/>
  <c r="N116" i="3" s="1"/>
  <c r="O116" i="3"/>
  <c r="U116" i="3"/>
  <c r="J117" i="3"/>
  <c r="N117" i="3" s="1"/>
  <c r="O117" i="3"/>
  <c r="U117" i="3"/>
  <c r="J118" i="3"/>
  <c r="N118" i="3" s="1"/>
  <c r="O118" i="3"/>
  <c r="U118" i="3"/>
  <c r="J119" i="3"/>
  <c r="N119" i="3" s="1"/>
  <c r="O119" i="3"/>
  <c r="U119" i="3"/>
  <c r="J120" i="3"/>
  <c r="N120" i="3" s="1"/>
  <c r="O120" i="3"/>
  <c r="U120" i="3"/>
  <c r="J121" i="3"/>
  <c r="N121" i="3" s="1"/>
  <c r="O121" i="3"/>
  <c r="U121" i="3"/>
  <c r="J122" i="3"/>
  <c r="N122" i="3" s="1"/>
  <c r="O122" i="3"/>
  <c r="U122" i="3"/>
  <c r="J123" i="3"/>
  <c r="N123" i="3" s="1"/>
  <c r="O123" i="3"/>
  <c r="U123" i="3"/>
  <c r="J124" i="3"/>
  <c r="N124" i="3" s="1"/>
  <c r="O124" i="3"/>
  <c r="U124" i="3"/>
  <c r="J125" i="3"/>
  <c r="N125" i="3" s="1"/>
  <c r="O125" i="3"/>
  <c r="U125" i="3"/>
  <c r="J126" i="3"/>
  <c r="N126" i="3" s="1"/>
  <c r="O126" i="3"/>
  <c r="U126" i="3"/>
  <c r="J127" i="3"/>
  <c r="N127" i="3" s="1"/>
  <c r="O127" i="3"/>
  <c r="U127" i="3"/>
  <c r="J128" i="3"/>
  <c r="N128" i="3" s="1"/>
  <c r="O128" i="3"/>
  <c r="U128" i="3"/>
  <c r="J129" i="3"/>
  <c r="N129" i="3" s="1"/>
  <c r="O129" i="3"/>
  <c r="U129" i="3"/>
  <c r="J130" i="3"/>
  <c r="N130" i="3" s="1"/>
  <c r="O130" i="3"/>
  <c r="U130" i="3"/>
  <c r="J131" i="3"/>
  <c r="N131" i="3" s="1"/>
  <c r="O131" i="3"/>
  <c r="U131" i="3"/>
  <c r="J132" i="3"/>
  <c r="N132" i="3" s="1"/>
  <c r="O132" i="3"/>
  <c r="U132" i="3"/>
  <c r="J133" i="3"/>
  <c r="N133" i="3" s="1"/>
  <c r="O133" i="3"/>
  <c r="U133" i="3"/>
  <c r="J134" i="3"/>
  <c r="N134" i="3" s="1"/>
  <c r="O134" i="3"/>
  <c r="U134" i="3"/>
  <c r="J135" i="3"/>
  <c r="N135" i="3" s="1"/>
  <c r="O135" i="3"/>
  <c r="U135" i="3"/>
  <c r="J136" i="3"/>
  <c r="N136" i="3" s="1"/>
  <c r="O136" i="3"/>
  <c r="U136" i="3"/>
  <c r="J137" i="3"/>
  <c r="N137" i="3" s="1"/>
  <c r="O137" i="3"/>
  <c r="U137" i="3"/>
  <c r="J138" i="3"/>
  <c r="N138" i="3" s="1"/>
  <c r="O138" i="3"/>
  <c r="U138" i="3"/>
  <c r="J139" i="3"/>
  <c r="N139" i="3" s="1"/>
  <c r="O139" i="3"/>
  <c r="U139" i="3"/>
  <c r="J140" i="3"/>
  <c r="N140" i="3" s="1"/>
  <c r="O140" i="3"/>
  <c r="U140" i="3"/>
  <c r="J141" i="3"/>
  <c r="N141" i="3" s="1"/>
  <c r="O141" i="3"/>
  <c r="U141" i="3"/>
  <c r="J142" i="3"/>
  <c r="N142" i="3" s="1"/>
  <c r="O142" i="3"/>
  <c r="U142" i="3"/>
  <c r="J143" i="3"/>
  <c r="N143" i="3" s="1"/>
  <c r="O143" i="3"/>
  <c r="U143" i="3"/>
  <c r="J144" i="3"/>
  <c r="N144" i="3" s="1"/>
  <c r="O144" i="3"/>
  <c r="U144" i="3"/>
  <c r="J145" i="3"/>
  <c r="N145" i="3" s="1"/>
  <c r="O145" i="3"/>
  <c r="U145" i="3"/>
  <c r="J146" i="3"/>
  <c r="N146" i="3" s="1"/>
  <c r="O146" i="3"/>
  <c r="U146" i="3"/>
  <c r="J147" i="3"/>
  <c r="N147" i="3" s="1"/>
  <c r="O147" i="3"/>
  <c r="U147" i="3"/>
  <c r="J148" i="3"/>
  <c r="N148" i="3" s="1"/>
  <c r="O148" i="3"/>
  <c r="U148" i="3"/>
  <c r="J149" i="3"/>
  <c r="N149" i="3" s="1"/>
  <c r="O149" i="3"/>
  <c r="U149" i="3"/>
  <c r="J150" i="3"/>
  <c r="N150" i="3" s="1"/>
  <c r="O150" i="3"/>
  <c r="U150" i="3"/>
  <c r="J151" i="3"/>
  <c r="N151" i="3" s="1"/>
  <c r="O151" i="3"/>
  <c r="U151" i="3"/>
  <c r="J152" i="3"/>
  <c r="N152" i="3" s="1"/>
  <c r="O152" i="3"/>
  <c r="U152" i="3"/>
  <c r="J153" i="3"/>
  <c r="N153" i="3" s="1"/>
  <c r="O153" i="3"/>
  <c r="U153" i="3"/>
  <c r="J154" i="3"/>
  <c r="N154" i="3" s="1"/>
  <c r="O154" i="3"/>
  <c r="U154" i="3"/>
  <c r="J155" i="3"/>
  <c r="N155" i="3" s="1"/>
  <c r="O155" i="3"/>
  <c r="U155" i="3"/>
  <c r="J156" i="3"/>
  <c r="N156" i="3" s="1"/>
  <c r="O156" i="3"/>
  <c r="U156" i="3"/>
  <c r="J157" i="3"/>
  <c r="N157" i="3" s="1"/>
  <c r="O157" i="3"/>
  <c r="U157" i="3"/>
  <c r="J158" i="3"/>
  <c r="N158" i="3" s="1"/>
  <c r="O158" i="3"/>
  <c r="U158" i="3"/>
  <c r="J159" i="3"/>
  <c r="N159" i="3" s="1"/>
  <c r="O159" i="3"/>
  <c r="U159" i="3"/>
  <c r="J160" i="3"/>
  <c r="N160" i="3" s="1"/>
  <c r="O160" i="3"/>
  <c r="U160" i="3"/>
  <c r="J161" i="3"/>
  <c r="N161" i="3" s="1"/>
  <c r="O161" i="3"/>
  <c r="U161" i="3"/>
  <c r="J162" i="3"/>
  <c r="N162" i="3" s="1"/>
  <c r="O162" i="3"/>
  <c r="U162" i="3"/>
  <c r="J163" i="3"/>
  <c r="N163" i="3" s="1"/>
  <c r="O163" i="3"/>
  <c r="U163" i="3"/>
  <c r="J164" i="3"/>
  <c r="N164" i="3" s="1"/>
  <c r="O164" i="3"/>
  <c r="U164" i="3"/>
  <c r="J165" i="3"/>
  <c r="N165" i="3" s="1"/>
  <c r="O165" i="3"/>
  <c r="U165" i="3"/>
  <c r="J166" i="3"/>
  <c r="N166" i="3" s="1"/>
  <c r="O166" i="3"/>
  <c r="U166" i="3"/>
  <c r="J167" i="3"/>
  <c r="N167" i="3" s="1"/>
  <c r="O167" i="3"/>
  <c r="U167" i="3"/>
  <c r="J168" i="3"/>
  <c r="N168" i="3" s="1"/>
  <c r="O168" i="3"/>
  <c r="U168" i="3"/>
  <c r="J169" i="3"/>
  <c r="N169" i="3" s="1"/>
  <c r="O169" i="3"/>
  <c r="U169" i="3"/>
  <c r="J170" i="3"/>
  <c r="N170" i="3" s="1"/>
  <c r="O170" i="3"/>
  <c r="U170" i="3"/>
  <c r="J171" i="3"/>
  <c r="N171" i="3" s="1"/>
  <c r="O171" i="3"/>
  <c r="U171" i="3"/>
  <c r="J172" i="3"/>
  <c r="N172" i="3" s="1"/>
  <c r="O172" i="3"/>
  <c r="U172" i="3"/>
  <c r="J173" i="3"/>
  <c r="N173" i="3" s="1"/>
  <c r="O173" i="3"/>
  <c r="U173" i="3"/>
  <c r="J174" i="3"/>
  <c r="N174" i="3" s="1"/>
  <c r="O174" i="3"/>
  <c r="U174" i="3"/>
  <c r="J175" i="3"/>
  <c r="N175" i="3" s="1"/>
  <c r="O175" i="3"/>
  <c r="U175" i="3"/>
  <c r="J176" i="3"/>
  <c r="N176" i="3" s="1"/>
  <c r="O176" i="3"/>
  <c r="U176" i="3"/>
  <c r="J177" i="3"/>
  <c r="N177" i="3" s="1"/>
  <c r="O177" i="3"/>
  <c r="U177" i="3"/>
  <c r="J178" i="3"/>
  <c r="N178" i="3" s="1"/>
  <c r="O178" i="3"/>
  <c r="U178" i="3"/>
  <c r="J179" i="3"/>
  <c r="N179" i="3" s="1"/>
  <c r="O179" i="3"/>
  <c r="U179" i="3"/>
  <c r="J180" i="3"/>
  <c r="N180" i="3" s="1"/>
  <c r="O180" i="3"/>
  <c r="U180" i="3"/>
  <c r="J181" i="3"/>
  <c r="N181" i="3" s="1"/>
  <c r="O181" i="3"/>
  <c r="U181" i="3"/>
  <c r="J182" i="3"/>
  <c r="N182" i="3" s="1"/>
  <c r="O182" i="3"/>
  <c r="U182" i="3"/>
  <c r="J183" i="3"/>
  <c r="N183" i="3" s="1"/>
  <c r="O183" i="3"/>
  <c r="U183" i="3"/>
  <c r="J184" i="3"/>
  <c r="N184" i="3" s="1"/>
  <c r="O184" i="3"/>
  <c r="U184" i="3"/>
  <c r="J185" i="3"/>
  <c r="N185" i="3" s="1"/>
  <c r="O185" i="3"/>
  <c r="P185" i="3" s="1"/>
  <c r="R185" i="3" s="1"/>
  <c r="U185" i="3"/>
  <c r="J186" i="3"/>
  <c r="N186" i="3" s="1"/>
  <c r="O186" i="3"/>
  <c r="U186" i="3"/>
  <c r="J187" i="3"/>
  <c r="N187" i="3" s="1"/>
  <c r="O187" i="3"/>
  <c r="U187" i="3"/>
  <c r="J188" i="3"/>
  <c r="N188" i="3" s="1"/>
  <c r="O188" i="3"/>
  <c r="U188" i="3"/>
  <c r="J189" i="3"/>
  <c r="N189" i="3" s="1"/>
  <c r="O189" i="3"/>
  <c r="P189" i="3" s="1"/>
  <c r="U189" i="3"/>
  <c r="J190" i="3"/>
  <c r="N190" i="3" s="1"/>
  <c r="O190" i="3"/>
  <c r="U190" i="3"/>
  <c r="J191" i="3"/>
  <c r="N191" i="3" s="1"/>
  <c r="O191" i="3"/>
  <c r="U191" i="3"/>
  <c r="J192" i="3"/>
  <c r="N192" i="3" s="1"/>
  <c r="O192" i="3"/>
  <c r="U192" i="3"/>
  <c r="J193" i="3"/>
  <c r="N193" i="3" s="1"/>
  <c r="O193" i="3"/>
  <c r="U193" i="3"/>
  <c r="J194" i="3"/>
  <c r="N194" i="3" s="1"/>
  <c r="O194" i="3"/>
  <c r="U194" i="3"/>
  <c r="J195" i="3"/>
  <c r="N195" i="3" s="1"/>
  <c r="O195" i="3"/>
  <c r="U195" i="3"/>
  <c r="J196" i="3"/>
  <c r="N196" i="3" s="1"/>
  <c r="O196" i="3"/>
  <c r="U196" i="3"/>
  <c r="J197" i="3"/>
  <c r="N197" i="3" s="1"/>
  <c r="O197" i="3"/>
  <c r="P197" i="3" s="1"/>
  <c r="U197" i="3"/>
  <c r="J198" i="3"/>
  <c r="N198" i="3" s="1"/>
  <c r="O198" i="3"/>
  <c r="U198" i="3"/>
  <c r="J199" i="3"/>
  <c r="N199" i="3" s="1"/>
  <c r="O199" i="3"/>
  <c r="U199" i="3"/>
  <c r="J200" i="3"/>
  <c r="N200" i="3" s="1"/>
  <c r="O200" i="3"/>
  <c r="U200" i="3"/>
  <c r="J201" i="3"/>
  <c r="N201" i="3" s="1"/>
  <c r="O201" i="3"/>
  <c r="U201" i="3"/>
  <c r="J202" i="3"/>
  <c r="N202" i="3" s="1"/>
  <c r="O202" i="3"/>
  <c r="U202" i="3"/>
  <c r="J203" i="3"/>
  <c r="N203" i="3" s="1"/>
  <c r="O203" i="3"/>
  <c r="U203" i="3"/>
  <c r="J204" i="3"/>
  <c r="N204" i="3" s="1"/>
  <c r="O204" i="3"/>
  <c r="U204" i="3"/>
  <c r="J205" i="3"/>
  <c r="N205" i="3" s="1"/>
  <c r="O205" i="3"/>
  <c r="U205" i="3"/>
  <c r="J206" i="3"/>
  <c r="N206" i="3" s="1"/>
  <c r="O206" i="3"/>
  <c r="U206" i="3"/>
  <c r="J207" i="3"/>
  <c r="N207" i="3" s="1"/>
  <c r="O207" i="3"/>
  <c r="U207" i="3"/>
  <c r="J208" i="3"/>
  <c r="N208" i="3" s="1"/>
  <c r="O208" i="3"/>
  <c r="U208" i="3"/>
  <c r="J209" i="3"/>
  <c r="N209" i="3" s="1"/>
  <c r="O209" i="3"/>
  <c r="U209" i="3"/>
  <c r="J210" i="3"/>
  <c r="N210" i="3" s="1"/>
  <c r="O210" i="3"/>
  <c r="U210" i="3"/>
  <c r="J211" i="3"/>
  <c r="N211" i="3" s="1"/>
  <c r="O211" i="3"/>
  <c r="U211" i="3"/>
  <c r="J212" i="3"/>
  <c r="N212" i="3" s="1"/>
  <c r="O212" i="3"/>
  <c r="U212" i="3"/>
  <c r="J213" i="3"/>
  <c r="N213" i="3" s="1"/>
  <c r="O213" i="3"/>
  <c r="U213" i="3"/>
  <c r="J214" i="3"/>
  <c r="N214" i="3" s="1"/>
  <c r="O214" i="3"/>
  <c r="U214" i="3"/>
  <c r="J215" i="3"/>
  <c r="N215" i="3" s="1"/>
  <c r="O215" i="3"/>
  <c r="U215" i="3"/>
  <c r="J216" i="3"/>
  <c r="N216" i="3" s="1"/>
  <c r="O216" i="3"/>
  <c r="U216" i="3"/>
  <c r="J217" i="3"/>
  <c r="N217" i="3" s="1"/>
  <c r="O217" i="3"/>
  <c r="P217" i="3" s="1"/>
  <c r="R217" i="3" s="1"/>
  <c r="U217" i="3"/>
  <c r="J218" i="3"/>
  <c r="N218" i="3" s="1"/>
  <c r="O218" i="3"/>
  <c r="U218" i="3"/>
  <c r="J219" i="3"/>
  <c r="N219" i="3" s="1"/>
  <c r="O219" i="3"/>
  <c r="U219" i="3"/>
  <c r="J220" i="3"/>
  <c r="N220" i="3" s="1"/>
  <c r="O220" i="3"/>
  <c r="U220" i="3"/>
  <c r="J221" i="3"/>
  <c r="N221" i="3" s="1"/>
  <c r="O221" i="3"/>
  <c r="U221" i="3"/>
  <c r="J222" i="3"/>
  <c r="N222" i="3" s="1"/>
  <c r="O222" i="3"/>
  <c r="U222" i="3"/>
  <c r="J223" i="3"/>
  <c r="N223" i="3" s="1"/>
  <c r="O223" i="3"/>
  <c r="U223" i="3"/>
  <c r="J224" i="3"/>
  <c r="N224" i="3" s="1"/>
  <c r="O224" i="3"/>
  <c r="U224" i="3"/>
  <c r="J225" i="3"/>
  <c r="N225" i="3" s="1"/>
  <c r="O225" i="3"/>
  <c r="P225" i="3" s="1"/>
  <c r="R225" i="3" s="1"/>
  <c r="U225" i="3"/>
  <c r="J226" i="3"/>
  <c r="N226" i="3" s="1"/>
  <c r="O226" i="3"/>
  <c r="U226" i="3"/>
  <c r="J227" i="3"/>
  <c r="N227" i="3" s="1"/>
  <c r="O227" i="3"/>
  <c r="U227" i="3"/>
  <c r="J228" i="3"/>
  <c r="N228" i="3" s="1"/>
  <c r="O228" i="3"/>
  <c r="U228" i="3"/>
  <c r="J229" i="3"/>
  <c r="N229" i="3" s="1"/>
  <c r="O229" i="3"/>
  <c r="U229" i="3"/>
  <c r="J230" i="3"/>
  <c r="N230" i="3" s="1"/>
  <c r="O230" i="3"/>
  <c r="U230" i="3"/>
  <c r="J231" i="3"/>
  <c r="N231" i="3" s="1"/>
  <c r="O231" i="3"/>
  <c r="U231" i="3"/>
  <c r="J232" i="3"/>
  <c r="N232" i="3" s="1"/>
  <c r="O232" i="3"/>
  <c r="U232" i="3"/>
  <c r="J233" i="3"/>
  <c r="N233" i="3" s="1"/>
  <c r="O233" i="3"/>
  <c r="U233" i="3"/>
  <c r="J234" i="3"/>
  <c r="N234" i="3" s="1"/>
  <c r="O234" i="3"/>
  <c r="U234" i="3"/>
  <c r="J235" i="3"/>
  <c r="N235" i="3" s="1"/>
  <c r="O235" i="3"/>
  <c r="U235" i="3"/>
  <c r="J236" i="3"/>
  <c r="N236" i="3" s="1"/>
  <c r="O236" i="3"/>
  <c r="U236" i="3"/>
  <c r="J237" i="3"/>
  <c r="N237" i="3" s="1"/>
  <c r="O237" i="3"/>
  <c r="U237" i="3"/>
  <c r="J238" i="3"/>
  <c r="N238" i="3" s="1"/>
  <c r="O238" i="3"/>
  <c r="U238" i="3"/>
  <c r="J239" i="3"/>
  <c r="N239" i="3" s="1"/>
  <c r="O239" i="3"/>
  <c r="U239" i="3"/>
  <c r="J240" i="3"/>
  <c r="N240" i="3" s="1"/>
  <c r="O240" i="3"/>
  <c r="U240" i="3"/>
  <c r="J241" i="3"/>
  <c r="N241" i="3" s="1"/>
  <c r="O241" i="3"/>
  <c r="U241" i="3"/>
  <c r="J242" i="3"/>
  <c r="N242" i="3" s="1"/>
  <c r="O242" i="3"/>
  <c r="U242" i="3"/>
  <c r="J243" i="3"/>
  <c r="N243" i="3" s="1"/>
  <c r="O243" i="3"/>
  <c r="U243" i="3"/>
  <c r="J244" i="3"/>
  <c r="N244" i="3" s="1"/>
  <c r="O244" i="3"/>
  <c r="U244" i="3"/>
  <c r="J245" i="3"/>
  <c r="N245" i="3" s="1"/>
  <c r="O245" i="3"/>
  <c r="U245" i="3"/>
  <c r="J246" i="3"/>
  <c r="N246" i="3" s="1"/>
  <c r="O246" i="3"/>
  <c r="U246" i="3"/>
  <c r="J247" i="3"/>
  <c r="N247" i="3" s="1"/>
  <c r="O247" i="3"/>
  <c r="U247" i="3"/>
  <c r="J248" i="3"/>
  <c r="N248" i="3" s="1"/>
  <c r="O248" i="3"/>
  <c r="U248" i="3"/>
  <c r="J249" i="3"/>
  <c r="N249" i="3" s="1"/>
  <c r="O249" i="3"/>
  <c r="U249" i="3"/>
  <c r="J250" i="3"/>
  <c r="N250" i="3" s="1"/>
  <c r="O250" i="3"/>
  <c r="U250" i="3"/>
  <c r="J251" i="3"/>
  <c r="N251" i="3" s="1"/>
  <c r="O251" i="3"/>
  <c r="U251" i="3"/>
  <c r="J252" i="3"/>
  <c r="N252" i="3" s="1"/>
  <c r="O252" i="3"/>
  <c r="U252" i="3"/>
  <c r="J253" i="3"/>
  <c r="N253" i="3" s="1"/>
  <c r="O253" i="3"/>
  <c r="U253" i="3"/>
  <c r="J254" i="3"/>
  <c r="N254" i="3" s="1"/>
  <c r="O254" i="3"/>
  <c r="U254" i="3"/>
  <c r="J255" i="3"/>
  <c r="N255" i="3" s="1"/>
  <c r="O255" i="3"/>
  <c r="U255" i="3"/>
  <c r="J256" i="3"/>
  <c r="N256" i="3" s="1"/>
  <c r="O256" i="3"/>
  <c r="U256" i="3"/>
  <c r="J257" i="3"/>
  <c r="N257" i="3" s="1"/>
  <c r="O257" i="3"/>
  <c r="U257" i="3"/>
  <c r="J258" i="3"/>
  <c r="N258" i="3" s="1"/>
  <c r="O258" i="3"/>
  <c r="U258" i="3"/>
  <c r="J259" i="3"/>
  <c r="N259" i="3" s="1"/>
  <c r="O259" i="3"/>
  <c r="U259" i="3"/>
  <c r="J260" i="3"/>
  <c r="N260" i="3" s="1"/>
  <c r="O260" i="3"/>
  <c r="U260" i="3"/>
  <c r="J261" i="3"/>
  <c r="N261" i="3" s="1"/>
  <c r="O261" i="3"/>
  <c r="U261" i="3"/>
  <c r="J262" i="3"/>
  <c r="N262" i="3" s="1"/>
  <c r="O262" i="3"/>
  <c r="U262" i="3"/>
  <c r="J263" i="3"/>
  <c r="N263" i="3" s="1"/>
  <c r="O263" i="3"/>
  <c r="U263" i="3"/>
  <c r="J264" i="3"/>
  <c r="N264" i="3" s="1"/>
  <c r="O264" i="3"/>
  <c r="U264" i="3"/>
  <c r="J265" i="3"/>
  <c r="N265" i="3" s="1"/>
  <c r="O265" i="3"/>
  <c r="U265" i="3"/>
  <c r="J266" i="3"/>
  <c r="N266" i="3" s="1"/>
  <c r="O266" i="3"/>
  <c r="U266" i="3"/>
  <c r="J267" i="3"/>
  <c r="N267" i="3" s="1"/>
  <c r="O267" i="3"/>
  <c r="U267" i="3"/>
  <c r="J268" i="3"/>
  <c r="N268" i="3" s="1"/>
  <c r="O268" i="3"/>
  <c r="U268" i="3"/>
  <c r="J269" i="3"/>
  <c r="N269" i="3" s="1"/>
  <c r="O269" i="3"/>
  <c r="U269" i="3"/>
  <c r="J270" i="3"/>
  <c r="N270" i="3" s="1"/>
  <c r="O270" i="3"/>
  <c r="U270" i="3"/>
  <c r="J271" i="3"/>
  <c r="N271" i="3" s="1"/>
  <c r="O271" i="3"/>
  <c r="U271" i="3"/>
  <c r="J272" i="3"/>
  <c r="N272" i="3" s="1"/>
  <c r="O272" i="3"/>
  <c r="U272" i="3"/>
  <c r="J273" i="3"/>
  <c r="N273" i="3" s="1"/>
  <c r="O273" i="3"/>
  <c r="U273" i="3"/>
  <c r="J274" i="3"/>
  <c r="N274" i="3" s="1"/>
  <c r="O274" i="3"/>
  <c r="U274" i="3"/>
  <c r="J275" i="3"/>
  <c r="N275" i="3" s="1"/>
  <c r="O275" i="3"/>
  <c r="U275" i="3"/>
  <c r="J276" i="3"/>
  <c r="N276" i="3" s="1"/>
  <c r="O276" i="3"/>
  <c r="U276" i="3"/>
  <c r="J277" i="3"/>
  <c r="N277" i="3" s="1"/>
  <c r="O277" i="3"/>
  <c r="U277" i="3"/>
  <c r="J278" i="3"/>
  <c r="N278" i="3" s="1"/>
  <c r="O278" i="3"/>
  <c r="U278" i="3"/>
  <c r="J279" i="3"/>
  <c r="N279" i="3" s="1"/>
  <c r="O279" i="3"/>
  <c r="U279" i="3"/>
  <c r="J280" i="3"/>
  <c r="N280" i="3" s="1"/>
  <c r="O280" i="3"/>
  <c r="U280" i="3"/>
  <c r="J281" i="3"/>
  <c r="N281" i="3" s="1"/>
  <c r="O281" i="3"/>
  <c r="U281" i="3"/>
  <c r="J282" i="3"/>
  <c r="N282" i="3" s="1"/>
  <c r="O282" i="3"/>
  <c r="U282" i="3"/>
  <c r="J283" i="3"/>
  <c r="N283" i="3" s="1"/>
  <c r="O283" i="3"/>
  <c r="U283" i="3"/>
  <c r="J284" i="3"/>
  <c r="N284" i="3" s="1"/>
  <c r="O284" i="3"/>
  <c r="U284" i="3"/>
  <c r="J285" i="3"/>
  <c r="N285" i="3" s="1"/>
  <c r="O285" i="3"/>
  <c r="U285" i="3"/>
  <c r="J286" i="3"/>
  <c r="N286" i="3" s="1"/>
  <c r="O286" i="3"/>
  <c r="U286" i="3"/>
  <c r="J287" i="3"/>
  <c r="N287" i="3" s="1"/>
  <c r="O287" i="3"/>
  <c r="U287" i="3"/>
  <c r="J288" i="3"/>
  <c r="N288" i="3" s="1"/>
  <c r="O288" i="3"/>
  <c r="U288" i="3"/>
  <c r="J289" i="3"/>
  <c r="N289" i="3" s="1"/>
  <c r="O289" i="3"/>
  <c r="U289" i="3"/>
  <c r="J290" i="3"/>
  <c r="O290" i="3"/>
  <c r="U290" i="3"/>
  <c r="J291" i="3"/>
  <c r="N291" i="3" s="1"/>
  <c r="O291" i="3"/>
  <c r="U291" i="3"/>
  <c r="J292" i="3"/>
  <c r="N292" i="3" s="1"/>
  <c r="O292" i="3"/>
  <c r="U292" i="3"/>
  <c r="J293" i="3"/>
  <c r="N293" i="3" s="1"/>
  <c r="O293" i="3"/>
  <c r="U293" i="3"/>
  <c r="J294" i="3"/>
  <c r="N294" i="3" s="1"/>
  <c r="O294" i="3"/>
  <c r="U294" i="3"/>
  <c r="J295" i="3"/>
  <c r="N295" i="3" s="1"/>
  <c r="O295" i="3"/>
  <c r="U295" i="3"/>
  <c r="J296" i="3"/>
  <c r="N296" i="3" s="1"/>
  <c r="O296" i="3"/>
  <c r="U296" i="3"/>
  <c r="J297" i="3"/>
  <c r="N297" i="3" s="1"/>
  <c r="O297" i="3"/>
  <c r="U297" i="3"/>
  <c r="J298" i="3"/>
  <c r="N298" i="3" s="1"/>
  <c r="O298" i="3"/>
  <c r="U298" i="3"/>
  <c r="J299" i="3"/>
  <c r="N299" i="3" s="1"/>
  <c r="O299" i="3"/>
  <c r="U299" i="3"/>
  <c r="J300" i="3"/>
  <c r="N300" i="3" s="1"/>
  <c r="O300" i="3"/>
  <c r="U300" i="3"/>
  <c r="J301" i="3"/>
  <c r="N301" i="3" s="1"/>
  <c r="O301" i="3"/>
  <c r="U301" i="3"/>
  <c r="J302" i="3"/>
  <c r="N302" i="3" s="1"/>
  <c r="O302" i="3"/>
  <c r="U302" i="3"/>
  <c r="J303" i="3"/>
  <c r="N303" i="3" s="1"/>
  <c r="O303" i="3"/>
  <c r="U303" i="3"/>
  <c r="J304" i="3"/>
  <c r="N304" i="3" s="1"/>
  <c r="O304" i="3"/>
  <c r="U304" i="3"/>
  <c r="J305" i="3"/>
  <c r="N305" i="3" s="1"/>
  <c r="O305" i="3"/>
  <c r="U305" i="3"/>
  <c r="J306" i="3"/>
  <c r="N306" i="3" s="1"/>
  <c r="O306" i="3"/>
  <c r="U306" i="3"/>
  <c r="J307" i="3"/>
  <c r="N307" i="3" s="1"/>
  <c r="O307" i="3"/>
  <c r="U307" i="3"/>
  <c r="J308" i="3"/>
  <c r="N308" i="3" s="1"/>
  <c r="O308" i="3"/>
  <c r="U308" i="3"/>
  <c r="J309" i="3"/>
  <c r="N309" i="3" s="1"/>
  <c r="O309" i="3"/>
  <c r="U309" i="3"/>
  <c r="J310" i="3"/>
  <c r="N310" i="3" s="1"/>
  <c r="O310" i="3"/>
  <c r="U310" i="3"/>
  <c r="J311" i="3"/>
  <c r="N311" i="3" s="1"/>
  <c r="O311" i="3"/>
  <c r="U311" i="3"/>
  <c r="J312" i="3"/>
  <c r="N312" i="3" s="1"/>
  <c r="O312" i="3"/>
  <c r="U312" i="3"/>
  <c r="J313" i="3"/>
  <c r="N313" i="3" s="1"/>
  <c r="O313" i="3"/>
  <c r="U313" i="3"/>
  <c r="J314" i="3"/>
  <c r="N314" i="3" s="1"/>
  <c r="O314" i="3"/>
  <c r="U314" i="3"/>
  <c r="J315" i="3"/>
  <c r="N315" i="3" s="1"/>
  <c r="O315" i="3"/>
  <c r="U315" i="3"/>
  <c r="J316" i="3"/>
  <c r="N316" i="3" s="1"/>
  <c r="O316" i="3"/>
  <c r="U316" i="3"/>
  <c r="J317" i="3"/>
  <c r="N317" i="3" s="1"/>
  <c r="O317" i="3"/>
  <c r="U317" i="3"/>
  <c r="J318" i="3"/>
  <c r="N318" i="3" s="1"/>
  <c r="O318" i="3"/>
  <c r="U318" i="3"/>
  <c r="J319" i="3"/>
  <c r="N319" i="3" s="1"/>
  <c r="O319" i="3"/>
  <c r="U319" i="3"/>
  <c r="J320" i="3"/>
  <c r="N320" i="3" s="1"/>
  <c r="O320" i="3"/>
  <c r="U320" i="3"/>
  <c r="J321" i="3"/>
  <c r="N321" i="3" s="1"/>
  <c r="O321" i="3"/>
  <c r="U321" i="3"/>
  <c r="J322" i="3"/>
  <c r="N322" i="3" s="1"/>
  <c r="O322" i="3"/>
  <c r="U322" i="3"/>
  <c r="J323" i="3"/>
  <c r="N323" i="3" s="1"/>
  <c r="O323" i="3"/>
  <c r="U323" i="3"/>
  <c r="J324" i="3"/>
  <c r="N324" i="3" s="1"/>
  <c r="O324" i="3"/>
  <c r="U324" i="3"/>
  <c r="J325" i="3"/>
  <c r="N325" i="3" s="1"/>
  <c r="O325" i="3"/>
  <c r="U325" i="3"/>
  <c r="J326" i="3"/>
  <c r="N326" i="3" s="1"/>
  <c r="O326" i="3"/>
  <c r="U326" i="3"/>
  <c r="J327" i="3"/>
  <c r="N327" i="3" s="1"/>
  <c r="O327" i="3"/>
  <c r="U327" i="3"/>
  <c r="J328" i="3"/>
  <c r="N328" i="3" s="1"/>
  <c r="O328" i="3"/>
  <c r="U328" i="3"/>
  <c r="J329" i="3"/>
  <c r="N329" i="3" s="1"/>
  <c r="O329" i="3"/>
  <c r="U329" i="3"/>
  <c r="J330" i="3"/>
  <c r="N330" i="3" s="1"/>
  <c r="O330" i="3"/>
  <c r="U330" i="3"/>
  <c r="J331" i="3"/>
  <c r="N331" i="3" s="1"/>
  <c r="O331" i="3"/>
  <c r="U331" i="3"/>
  <c r="J332" i="3"/>
  <c r="N332" i="3" s="1"/>
  <c r="O332" i="3"/>
  <c r="U332" i="3"/>
  <c r="J333" i="3"/>
  <c r="N333" i="3" s="1"/>
  <c r="O333" i="3"/>
  <c r="U333" i="3"/>
  <c r="J334" i="3"/>
  <c r="N334" i="3" s="1"/>
  <c r="O334" i="3"/>
  <c r="U334" i="3"/>
  <c r="J335" i="3"/>
  <c r="N335" i="3" s="1"/>
  <c r="O335" i="3"/>
  <c r="U335" i="3"/>
  <c r="J336" i="3"/>
  <c r="N336" i="3" s="1"/>
  <c r="O336" i="3"/>
  <c r="U336" i="3"/>
  <c r="J337" i="3"/>
  <c r="N337" i="3" s="1"/>
  <c r="O337" i="3"/>
  <c r="U337" i="3"/>
  <c r="J338" i="3"/>
  <c r="N338" i="3" s="1"/>
  <c r="O338" i="3"/>
  <c r="U338" i="3"/>
  <c r="J339" i="3"/>
  <c r="N339" i="3" s="1"/>
  <c r="O339" i="3"/>
  <c r="U339" i="3"/>
  <c r="J340" i="3"/>
  <c r="N340" i="3" s="1"/>
  <c r="O340" i="3"/>
  <c r="U340" i="3"/>
  <c r="J341" i="3"/>
  <c r="N341" i="3" s="1"/>
  <c r="O341" i="3"/>
  <c r="U341" i="3"/>
  <c r="J342" i="3"/>
  <c r="N342" i="3" s="1"/>
  <c r="O342" i="3"/>
  <c r="U342" i="3"/>
  <c r="J343" i="3"/>
  <c r="N343" i="3" s="1"/>
  <c r="O343" i="3"/>
  <c r="U343" i="3"/>
  <c r="J344" i="3"/>
  <c r="N344" i="3" s="1"/>
  <c r="O344" i="3"/>
  <c r="U344" i="3"/>
  <c r="J345" i="3"/>
  <c r="N345" i="3" s="1"/>
  <c r="O345" i="3"/>
  <c r="U345" i="3"/>
  <c r="J346" i="3"/>
  <c r="N346" i="3" s="1"/>
  <c r="O346" i="3"/>
  <c r="U346" i="3"/>
  <c r="J347" i="3"/>
  <c r="N347" i="3" s="1"/>
  <c r="O347" i="3"/>
  <c r="U347" i="3"/>
  <c r="J348" i="3"/>
  <c r="N348" i="3" s="1"/>
  <c r="O348" i="3"/>
  <c r="U348" i="3"/>
  <c r="J349" i="3"/>
  <c r="N349" i="3" s="1"/>
  <c r="O349" i="3"/>
  <c r="U349" i="3"/>
  <c r="J350" i="3"/>
  <c r="N350" i="3" s="1"/>
  <c r="O350" i="3"/>
  <c r="U350" i="3"/>
  <c r="J351" i="3"/>
  <c r="N351" i="3" s="1"/>
  <c r="O351" i="3"/>
  <c r="U351" i="3"/>
  <c r="J352" i="3"/>
  <c r="N352" i="3" s="1"/>
  <c r="O352" i="3"/>
  <c r="U352" i="3"/>
  <c r="J353" i="3"/>
  <c r="N353" i="3" s="1"/>
  <c r="O353" i="3"/>
  <c r="U353" i="3"/>
  <c r="J354" i="3"/>
  <c r="N354" i="3" s="1"/>
  <c r="O354" i="3"/>
  <c r="U354" i="3"/>
  <c r="J355" i="3"/>
  <c r="N355" i="3" s="1"/>
  <c r="O355" i="3"/>
  <c r="U355" i="3"/>
  <c r="J356" i="3"/>
  <c r="N356" i="3" s="1"/>
  <c r="O356" i="3"/>
  <c r="U356" i="3"/>
  <c r="J357" i="3"/>
  <c r="N357" i="3" s="1"/>
  <c r="O357" i="3"/>
  <c r="U357" i="3"/>
  <c r="J358" i="3"/>
  <c r="N358" i="3" s="1"/>
  <c r="O358" i="3"/>
  <c r="U358" i="3"/>
  <c r="J359" i="3"/>
  <c r="N359" i="3" s="1"/>
  <c r="O359" i="3"/>
  <c r="U359" i="3"/>
  <c r="J360" i="3"/>
  <c r="N360" i="3" s="1"/>
  <c r="O360" i="3"/>
  <c r="U360" i="3"/>
  <c r="J361" i="3"/>
  <c r="N361" i="3" s="1"/>
  <c r="O361" i="3"/>
  <c r="U361" i="3"/>
  <c r="J362" i="3"/>
  <c r="N362" i="3" s="1"/>
  <c r="O362" i="3"/>
  <c r="U362" i="3"/>
  <c r="J363" i="3"/>
  <c r="N363" i="3" s="1"/>
  <c r="O363" i="3"/>
  <c r="U363" i="3"/>
  <c r="J364" i="3"/>
  <c r="N364" i="3" s="1"/>
  <c r="O364" i="3"/>
  <c r="U364" i="3"/>
  <c r="J365" i="3"/>
  <c r="N365" i="3" s="1"/>
  <c r="O365" i="3"/>
  <c r="U365" i="3"/>
  <c r="J366" i="3"/>
  <c r="N366" i="3" s="1"/>
  <c r="O366" i="3"/>
  <c r="U366" i="3"/>
  <c r="J367" i="3"/>
  <c r="N367" i="3" s="1"/>
  <c r="O367" i="3"/>
  <c r="U367" i="3"/>
  <c r="J368" i="3"/>
  <c r="N368" i="3" s="1"/>
  <c r="O368" i="3"/>
  <c r="U368" i="3"/>
  <c r="J369" i="3"/>
  <c r="N369" i="3" s="1"/>
  <c r="O369" i="3"/>
  <c r="U369" i="3"/>
  <c r="J370" i="3"/>
  <c r="N370" i="3" s="1"/>
  <c r="O370" i="3"/>
  <c r="U370" i="3"/>
  <c r="O9" i="3"/>
  <c r="P9" i="3" s="1"/>
  <c r="U9" i="3"/>
  <c r="AB8" i="3"/>
  <c r="AB9" i="3" s="1"/>
  <c r="AB10" i="3" s="1"/>
  <c r="AB11" i="3" s="1"/>
  <c r="AB12" i="3" s="1"/>
  <c r="AB13" i="3" s="1"/>
  <c r="AB14" i="3" s="1"/>
  <c r="AB15" i="3" s="1"/>
  <c r="AB16" i="3" s="1"/>
  <c r="AB17" i="3" s="1"/>
  <c r="AB18" i="3" s="1"/>
  <c r="AB19" i="3" s="1"/>
  <c r="AB20" i="3" s="1"/>
  <c r="AB21" i="3" s="1"/>
  <c r="AB22" i="3" s="1"/>
  <c r="AB23" i="3" s="1"/>
  <c r="AB24" i="3" s="1"/>
  <c r="AB25" i="3" s="1"/>
  <c r="AB26" i="3" s="1"/>
  <c r="U8" i="3"/>
  <c r="O8" i="3"/>
  <c r="U7" i="3"/>
  <c r="T7" i="3" s="1"/>
  <c r="AK5" i="3"/>
  <c r="AJ5" i="3"/>
  <c r="AI5" i="3"/>
  <c r="AG5" i="3"/>
  <c r="AF5" i="3"/>
  <c r="AE5" i="3"/>
  <c r="B4" i="3"/>
  <c r="AA1" i="3"/>
  <c r="AA2" i="3" s="1"/>
  <c r="AO8" i="3" l="1"/>
  <c r="AO9" i="3" s="1"/>
  <c r="AO10" i="3" s="1"/>
  <c r="AO11" i="3" s="1"/>
  <c r="AO12" i="3" s="1"/>
  <c r="AO13" i="3" s="1"/>
  <c r="AO14" i="3" s="1"/>
  <c r="AO15" i="3" s="1"/>
  <c r="AO16" i="3" s="1"/>
  <c r="N290" i="3"/>
  <c r="P290" i="3" s="1"/>
  <c r="P297" i="3"/>
  <c r="R297" i="3" s="1"/>
  <c r="P371" i="3"/>
  <c r="Q371" i="3" s="1"/>
  <c r="Y371" i="3" s="1"/>
  <c r="P184" i="3"/>
  <c r="Q184" i="3" s="1"/>
  <c r="Y184" i="3" s="1"/>
  <c r="P168" i="3"/>
  <c r="Q168" i="3" s="1"/>
  <c r="Y168" i="3" s="1"/>
  <c r="P311" i="3"/>
  <c r="P62" i="3"/>
  <c r="R62" i="3" s="1"/>
  <c r="P286" i="3"/>
  <c r="Q286" i="3" s="1"/>
  <c r="P103" i="3"/>
  <c r="Q103" i="3" s="1"/>
  <c r="P287" i="3"/>
  <c r="P163" i="3"/>
  <c r="R163" i="3" s="1"/>
  <c r="Q29" i="3"/>
  <c r="AI3" i="3"/>
  <c r="P34" i="3"/>
  <c r="R34" i="3" s="1"/>
  <c r="P112" i="3"/>
  <c r="R112" i="3" s="1"/>
  <c r="P104" i="3"/>
  <c r="R104" i="3" s="1"/>
  <c r="P359" i="3"/>
  <c r="Q359" i="3" s="1"/>
  <c r="Y359" i="3" s="1"/>
  <c r="P312" i="3"/>
  <c r="R312" i="3" s="1"/>
  <c r="P291" i="3"/>
  <c r="R291" i="3" s="1"/>
  <c r="P283" i="3"/>
  <c r="Q283" i="3" s="1"/>
  <c r="Y283" i="3" s="1"/>
  <c r="P275" i="3"/>
  <c r="R275" i="3" s="1"/>
  <c r="P126" i="3"/>
  <c r="Q126" i="3" s="1"/>
  <c r="Y126" i="3" s="1"/>
  <c r="P364" i="3"/>
  <c r="R364" i="3" s="1"/>
  <c r="P340" i="3"/>
  <c r="R340" i="3" s="1"/>
  <c r="P332" i="3"/>
  <c r="R332" i="3" s="1"/>
  <c r="P300" i="3"/>
  <c r="R300" i="3" s="1"/>
  <c r="P266" i="3"/>
  <c r="Q266" i="3" s="1"/>
  <c r="Y266" i="3" s="1"/>
  <c r="P262" i="3"/>
  <c r="Q262" i="3" s="1"/>
  <c r="P176" i="3"/>
  <c r="Q176" i="3" s="1"/>
  <c r="Y176" i="3" s="1"/>
  <c r="P172" i="3"/>
  <c r="Q172" i="3" s="1"/>
  <c r="Y172" i="3" s="1"/>
  <c r="P366" i="3"/>
  <c r="Q366" i="3" s="1"/>
  <c r="P316" i="3"/>
  <c r="R316" i="3" s="1"/>
  <c r="P276" i="3"/>
  <c r="R276" i="3" s="1"/>
  <c r="P263" i="3"/>
  <c r="R263" i="3" s="1"/>
  <c r="P251" i="3"/>
  <c r="R251" i="3" s="1"/>
  <c r="P124" i="3"/>
  <c r="R124" i="3" s="1"/>
  <c r="P118" i="3"/>
  <c r="Q118" i="3" s="1"/>
  <c r="Y118" i="3" s="1"/>
  <c r="P110" i="3"/>
  <c r="Q110" i="3" s="1"/>
  <c r="P54" i="3"/>
  <c r="R54" i="3" s="1"/>
  <c r="P296" i="3"/>
  <c r="R296" i="3" s="1"/>
  <c r="P322" i="3"/>
  <c r="Q322" i="3" s="1"/>
  <c r="P319" i="3"/>
  <c r="Q319" i="3" s="1"/>
  <c r="P306" i="3"/>
  <c r="R306" i="3" s="1"/>
  <c r="P302" i="3"/>
  <c r="R302" i="3" s="1"/>
  <c r="P171" i="3"/>
  <c r="R171" i="3" s="1"/>
  <c r="P160" i="3"/>
  <c r="R160" i="3" s="1"/>
  <c r="P60" i="3"/>
  <c r="Q60" i="3" s="1"/>
  <c r="Y60" i="3" s="1"/>
  <c r="P32" i="3"/>
  <c r="Q32" i="3" s="1"/>
  <c r="Y32" i="3" s="1"/>
  <c r="P26" i="3"/>
  <c r="R26" i="3" s="1"/>
  <c r="P18" i="3"/>
  <c r="R18" i="3" s="1"/>
  <c r="P348" i="3"/>
  <c r="R348" i="3" s="1"/>
  <c r="P345" i="3"/>
  <c r="R345" i="3" s="1"/>
  <c r="P334" i="3"/>
  <c r="R334" i="3" s="1"/>
  <c r="P313" i="3"/>
  <c r="R313" i="3" s="1"/>
  <c r="P280" i="3"/>
  <c r="R280" i="3" s="1"/>
  <c r="P226" i="3"/>
  <c r="R226" i="3" s="1"/>
  <c r="P222" i="3"/>
  <c r="R222" i="3" s="1"/>
  <c r="P204" i="3"/>
  <c r="Q204" i="3" s="1"/>
  <c r="Y204" i="3" s="1"/>
  <c r="P200" i="3"/>
  <c r="Q200" i="3" s="1"/>
  <c r="Y200" i="3" s="1"/>
  <c r="P192" i="3"/>
  <c r="Q192" i="3" s="1"/>
  <c r="Y192" i="3" s="1"/>
  <c r="P143" i="3"/>
  <c r="R143" i="3" s="1"/>
  <c r="P85" i="3"/>
  <c r="Q85" i="3" s="1"/>
  <c r="P61" i="3"/>
  <c r="R61" i="3" s="1"/>
  <c r="P40" i="3"/>
  <c r="Q40" i="3" s="1"/>
  <c r="P16" i="3"/>
  <c r="Q16" i="3" s="1"/>
  <c r="Y16" i="3" s="1"/>
  <c r="P13" i="3"/>
  <c r="Q13" i="3" s="1"/>
  <c r="W13" i="3" s="1"/>
  <c r="P10" i="3"/>
  <c r="Q10" i="3" s="1"/>
  <c r="P356" i="3"/>
  <c r="R356" i="3" s="1"/>
  <c r="P337" i="3"/>
  <c r="R337" i="3" s="1"/>
  <c r="P327" i="3"/>
  <c r="Q327" i="3" s="1"/>
  <c r="P321" i="3"/>
  <c r="R321" i="3" s="1"/>
  <c r="P295" i="3"/>
  <c r="R295" i="3" s="1"/>
  <c r="P288" i="3"/>
  <c r="R288" i="3" s="1"/>
  <c r="P258" i="3"/>
  <c r="Q258" i="3" s="1"/>
  <c r="P209" i="3"/>
  <c r="R209" i="3" s="1"/>
  <c r="P193" i="3"/>
  <c r="R193" i="3" s="1"/>
  <c r="P139" i="3"/>
  <c r="R139" i="3" s="1"/>
  <c r="P132" i="3"/>
  <c r="R132" i="3" s="1"/>
  <c r="P108" i="3"/>
  <c r="R108" i="3" s="1"/>
  <c r="P343" i="3"/>
  <c r="R343" i="3" s="1"/>
  <c r="P328" i="3"/>
  <c r="R328" i="3" s="1"/>
  <c r="P271" i="3"/>
  <c r="R271" i="3" s="1"/>
  <c r="P167" i="3"/>
  <c r="R167" i="3" s="1"/>
  <c r="P162" i="3"/>
  <c r="R162" i="3" s="1"/>
  <c r="P101" i="3"/>
  <c r="Q101" i="3" s="1"/>
  <c r="Y101" i="3" s="1"/>
  <c r="P45" i="3"/>
  <c r="R45" i="3" s="1"/>
  <c r="P22" i="3"/>
  <c r="R22" i="3" s="1"/>
  <c r="P194" i="3"/>
  <c r="R194" i="3" s="1"/>
  <c r="P174" i="3"/>
  <c r="R174" i="3" s="1"/>
  <c r="P361" i="3"/>
  <c r="R361" i="3" s="1"/>
  <c r="P360" i="3"/>
  <c r="R360" i="3" s="1"/>
  <c r="P353" i="3"/>
  <c r="R353" i="3" s="1"/>
  <c r="P335" i="3"/>
  <c r="R335" i="3" s="1"/>
  <c r="P329" i="3"/>
  <c r="R329" i="3" s="1"/>
  <c r="P314" i="3"/>
  <c r="R314" i="3" s="1"/>
  <c r="P303" i="3"/>
  <c r="R303" i="3" s="1"/>
  <c r="P240" i="3"/>
  <c r="R240" i="3" s="1"/>
  <c r="P210" i="3"/>
  <c r="R210" i="3" s="1"/>
  <c r="P179" i="3"/>
  <c r="Q179" i="3" s="1"/>
  <c r="Y179" i="3" s="1"/>
  <c r="P147" i="3"/>
  <c r="R147" i="3" s="1"/>
  <c r="P142" i="3"/>
  <c r="R142" i="3" s="1"/>
  <c r="P106" i="3"/>
  <c r="P102" i="3"/>
  <c r="R102" i="3" s="1"/>
  <c r="P42" i="3"/>
  <c r="R42" i="3" s="1"/>
  <c r="P41" i="3"/>
  <c r="Q41" i="3" s="1"/>
  <c r="Y41" i="3" s="1"/>
  <c r="P370" i="3"/>
  <c r="Q370" i="3" s="1"/>
  <c r="P324" i="3"/>
  <c r="R324" i="3" s="1"/>
  <c r="P318" i="3"/>
  <c r="R318" i="3" s="1"/>
  <c r="P235" i="3"/>
  <c r="R235" i="3" s="1"/>
  <c r="P218" i="3"/>
  <c r="R218" i="3" s="1"/>
  <c r="P214" i="3"/>
  <c r="R214" i="3" s="1"/>
  <c r="P208" i="3"/>
  <c r="Q208" i="3" s="1"/>
  <c r="Y208" i="3" s="1"/>
  <c r="P201" i="3"/>
  <c r="R201" i="3" s="1"/>
  <c r="P180" i="3"/>
  <c r="R180" i="3" s="1"/>
  <c r="P170" i="3"/>
  <c r="R170" i="3" s="1"/>
  <c r="P158" i="3"/>
  <c r="R158" i="3" s="1"/>
  <c r="P134" i="3"/>
  <c r="P114" i="3"/>
  <c r="Q114" i="3" s="1"/>
  <c r="P89" i="3"/>
  <c r="R89" i="3" s="1"/>
  <c r="P38" i="3"/>
  <c r="R38" i="3" s="1"/>
  <c r="P36" i="3"/>
  <c r="Q271" i="3"/>
  <c r="P367" i="3"/>
  <c r="R367" i="3" s="1"/>
  <c r="P350" i="3"/>
  <c r="Q350" i="3" s="1"/>
  <c r="P326" i="3"/>
  <c r="P259" i="3"/>
  <c r="R259" i="3" s="1"/>
  <c r="P236" i="3"/>
  <c r="R236" i="3" s="1"/>
  <c r="P232" i="3"/>
  <c r="Q232" i="3" s="1"/>
  <c r="Y232" i="3" s="1"/>
  <c r="P202" i="3"/>
  <c r="R202" i="3" s="1"/>
  <c r="P187" i="3"/>
  <c r="R187" i="3" s="1"/>
  <c r="P178" i="3"/>
  <c r="R178" i="3" s="1"/>
  <c r="P159" i="3"/>
  <c r="R159" i="3" s="1"/>
  <c r="P144" i="3"/>
  <c r="P140" i="3"/>
  <c r="Q140" i="3" s="1"/>
  <c r="Y140" i="3" s="1"/>
  <c r="P64" i="3"/>
  <c r="R64" i="3" s="1"/>
  <c r="P52" i="3"/>
  <c r="Q52" i="3" s="1"/>
  <c r="Y52" i="3" s="1"/>
  <c r="P336" i="3"/>
  <c r="R336" i="3" s="1"/>
  <c r="P354" i="3"/>
  <c r="R354" i="3" s="1"/>
  <c r="P320" i="3"/>
  <c r="R320" i="3" s="1"/>
  <c r="P310" i="3"/>
  <c r="R310" i="3" s="1"/>
  <c r="P298" i="3"/>
  <c r="R298" i="3" s="1"/>
  <c r="P270" i="3"/>
  <c r="Q270" i="3" s="1"/>
  <c r="P256" i="3"/>
  <c r="R256" i="3" s="1"/>
  <c r="P94" i="3"/>
  <c r="R94" i="3" s="1"/>
  <c r="P69" i="3"/>
  <c r="R69" i="3" s="1"/>
  <c r="P33" i="3"/>
  <c r="R33" i="3" s="1"/>
  <c r="R9" i="3"/>
  <c r="P278" i="3"/>
  <c r="R278" i="3" s="1"/>
  <c r="P267" i="3"/>
  <c r="R267" i="3" s="1"/>
  <c r="R204" i="3"/>
  <c r="P77" i="3"/>
  <c r="R77" i="3" s="1"/>
  <c r="P362" i="3"/>
  <c r="R362" i="3" s="1"/>
  <c r="P274" i="3"/>
  <c r="Q274" i="3" s="1"/>
  <c r="P212" i="3"/>
  <c r="R212" i="3" s="1"/>
  <c r="P156" i="3"/>
  <c r="Q156" i="3" s="1"/>
  <c r="Y156" i="3" s="1"/>
  <c r="P56" i="3"/>
  <c r="Q56" i="3" s="1"/>
  <c r="Y56" i="3" s="1"/>
  <c r="P368" i="3"/>
  <c r="R368" i="3" s="1"/>
  <c r="P358" i="3"/>
  <c r="R358" i="3" s="1"/>
  <c r="P346" i="3"/>
  <c r="Q346" i="3" s="1"/>
  <c r="P338" i="3"/>
  <c r="Q338" i="3" s="1"/>
  <c r="P304" i="3"/>
  <c r="R304" i="3" s="1"/>
  <c r="P294" i="3"/>
  <c r="R294" i="3" s="1"/>
  <c r="P279" i="3"/>
  <c r="Q279" i="3" s="1"/>
  <c r="Y279" i="3" s="1"/>
  <c r="P264" i="3"/>
  <c r="R264" i="3" s="1"/>
  <c r="Q263" i="3"/>
  <c r="P255" i="3"/>
  <c r="P254" i="3"/>
  <c r="P252" i="3"/>
  <c r="R252" i="3" s="1"/>
  <c r="P216" i="3"/>
  <c r="R216" i="3" s="1"/>
  <c r="P120" i="3"/>
  <c r="R120" i="3" s="1"/>
  <c r="P97" i="3"/>
  <c r="P81" i="3"/>
  <c r="R81" i="3" s="1"/>
  <c r="P73" i="3"/>
  <c r="R73" i="3" s="1"/>
  <c r="P30" i="3"/>
  <c r="R30" i="3" s="1"/>
  <c r="P8" i="3"/>
  <c r="R8" i="3" s="1"/>
  <c r="P369" i="3"/>
  <c r="R369" i="3" s="1"/>
  <c r="P352" i="3"/>
  <c r="R352" i="3" s="1"/>
  <c r="P351" i="3"/>
  <c r="R351" i="3" s="1"/>
  <c r="P344" i="3"/>
  <c r="R344" i="3" s="1"/>
  <c r="P342" i="3"/>
  <c r="Q342" i="3" s="1"/>
  <c r="P330" i="3"/>
  <c r="Q330" i="3" s="1"/>
  <c r="Y330" i="3" s="1"/>
  <c r="P308" i="3"/>
  <c r="R308" i="3" s="1"/>
  <c r="P305" i="3"/>
  <c r="R305" i="3" s="1"/>
  <c r="P282" i="3"/>
  <c r="Q282" i="3" s="1"/>
  <c r="Y282" i="3" s="1"/>
  <c r="P272" i="3"/>
  <c r="R272" i="3" s="1"/>
  <c r="P260" i="3"/>
  <c r="R260" i="3" s="1"/>
  <c r="P244" i="3"/>
  <c r="R244" i="3" s="1"/>
  <c r="P242" i="3"/>
  <c r="Q242" i="3" s="1"/>
  <c r="P151" i="3"/>
  <c r="R151" i="3" s="1"/>
  <c r="P146" i="3"/>
  <c r="R146" i="3" s="1"/>
  <c r="P136" i="3"/>
  <c r="R136" i="3" s="1"/>
  <c r="P128" i="3"/>
  <c r="R128" i="3" s="1"/>
  <c r="P116" i="3"/>
  <c r="R116" i="3" s="1"/>
  <c r="P93" i="3"/>
  <c r="Q93" i="3" s="1"/>
  <c r="Y93" i="3" s="1"/>
  <c r="P46" i="3"/>
  <c r="R46" i="3" s="1"/>
  <c r="P24" i="3"/>
  <c r="Q24" i="3" s="1"/>
  <c r="P20" i="3"/>
  <c r="Q20" i="3" s="1"/>
  <c r="P14" i="3"/>
  <c r="R14" i="3" s="1"/>
  <c r="P365" i="3"/>
  <c r="R365" i="3" s="1"/>
  <c r="P363" i="3"/>
  <c r="Q363" i="3" s="1"/>
  <c r="P349" i="3"/>
  <c r="R349" i="3" s="1"/>
  <c r="P347" i="3"/>
  <c r="R347" i="3" s="1"/>
  <c r="P333" i="3"/>
  <c r="R333" i="3" s="1"/>
  <c r="Q332" i="3"/>
  <c r="P331" i="3"/>
  <c r="R331" i="3" s="1"/>
  <c r="P317" i="3"/>
  <c r="R317" i="3" s="1"/>
  <c r="Q316" i="3"/>
  <c r="Y316" i="3" s="1"/>
  <c r="P315" i="3"/>
  <c r="R315" i="3" s="1"/>
  <c r="P301" i="3"/>
  <c r="R301" i="3" s="1"/>
  <c r="P299" i="3"/>
  <c r="R299" i="3" s="1"/>
  <c r="P250" i="3"/>
  <c r="Q250" i="3" s="1"/>
  <c r="Y250" i="3" s="1"/>
  <c r="P247" i="3"/>
  <c r="R247" i="3" s="1"/>
  <c r="P243" i="3"/>
  <c r="R243" i="3" s="1"/>
  <c r="P239" i="3"/>
  <c r="R239" i="3" s="1"/>
  <c r="P234" i="3"/>
  <c r="Q234" i="3" s="1"/>
  <c r="Y234" i="3" s="1"/>
  <c r="P230" i="3"/>
  <c r="R230" i="3" s="1"/>
  <c r="Q225" i="3"/>
  <c r="P224" i="3"/>
  <c r="Q224" i="3" s="1"/>
  <c r="Y224" i="3" s="1"/>
  <c r="P220" i="3"/>
  <c r="P198" i="3"/>
  <c r="R198" i="3" s="1"/>
  <c r="P190" i="3"/>
  <c r="R190" i="3" s="1"/>
  <c r="P154" i="3"/>
  <c r="R154" i="3" s="1"/>
  <c r="P152" i="3"/>
  <c r="Q152" i="3" s="1"/>
  <c r="Y152" i="3" s="1"/>
  <c r="P138" i="3"/>
  <c r="Q138" i="3" s="1"/>
  <c r="P130" i="3"/>
  <c r="R130" i="3" s="1"/>
  <c r="P122" i="3"/>
  <c r="Q122" i="3" s="1"/>
  <c r="P58" i="3"/>
  <c r="R58" i="3" s="1"/>
  <c r="P50" i="3"/>
  <c r="R50" i="3" s="1"/>
  <c r="P48" i="3"/>
  <c r="P44" i="3"/>
  <c r="P28" i="3"/>
  <c r="P25" i="3"/>
  <c r="R25" i="3" s="1"/>
  <c r="P21" i="3"/>
  <c r="R21" i="3" s="1"/>
  <c r="P17" i="3"/>
  <c r="R17" i="3" s="1"/>
  <c r="P248" i="3"/>
  <c r="R248" i="3" s="1"/>
  <c r="P228" i="3"/>
  <c r="P206" i="3"/>
  <c r="R206" i="3" s="1"/>
  <c r="P205" i="3"/>
  <c r="Q205" i="3" s="1"/>
  <c r="Y205" i="3" s="1"/>
  <c r="P196" i="3"/>
  <c r="P188" i="3"/>
  <c r="P166" i="3"/>
  <c r="R166" i="3" s="1"/>
  <c r="P164" i="3"/>
  <c r="R164" i="3" s="1"/>
  <c r="P155" i="3"/>
  <c r="Q155" i="3" s="1"/>
  <c r="P150" i="3"/>
  <c r="R150" i="3" s="1"/>
  <c r="P148" i="3"/>
  <c r="R148" i="3" s="1"/>
  <c r="P111" i="3"/>
  <c r="R111" i="3" s="1"/>
  <c r="P95" i="3"/>
  <c r="R95" i="3" s="1"/>
  <c r="P87" i="3"/>
  <c r="R87" i="3" s="1"/>
  <c r="P86" i="3"/>
  <c r="R86" i="3" s="1"/>
  <c r="R311" i="3"/>
  <c r="Q311" i="3"/>
  <c r="R287" i="3"/>
  <c r="Q287" i="3"/>
  <c r="Y287" i="3" s="1"/>
  <c r="R326" i="3"/>
  <c r="Q326" i="3"/>
  <c r="R359" i="3"/>
  <c r="P357" i="3"/>
  <c r="R357" i="3" s="1"/>
  <c r="P355" i="3"/>
  <c r="P341" i="3"/>
  <c r="R341" i="3" s="1"/>
  <c r="P339" i="3"/>
  <c r="P325" i="3"/>
  <c r="R325" i="3" s="1"/>
  <c r="P323" i="3"/>
  <c r="R322" i="3"/>
  <c r="P309" i="3"/>
  <c r="R309" i="3" s="1"/>
  <c r="P307" i="3"/>
  <c r="P293" i="3"/>
  <c r="R293" i="3" s="1"/>
  <c r="P285" i="3"/>
  <c r="R285" i="3" s="1"/>
  <c r="P273" i="3"/>
  <c r="R273" i="3" s="1"/>
  <c r="P245" i="3"/>
  <c r="R245" i="3" s="1"/>
  <c r="R172" i="3"/>
  <c r="Q144" i="3"/>
  <c r="Y144" i="3" s="1"/>
  <c r="R144" i="3"/>
  <c r="P11" i="3"/>
  <c r="R11" i="3" s="1"/>
  <c r="P269" i="3"/>
  <c r="R269" i="3" s="1"/>
  <c r="P249" i="3"/>
  <c r="R249" i="3" s="1"/>
  <c r="P238" i="3"/>
  <c r="P233" i="3"/>
  <c r="R233" i="3" s="1"/>
  <c r="P229" i="3"/>
  <c r="P221" i="3"/>
  <c r="P213" i="3"/>
  <c r="R197" i="3"/>
  <c r="Q197" i="3"/>
  <c r="Y197" i="3" s="1"/>
  <c r="Q317" i="3"/>
  <c r="Y317" i="3" s="1"/>
  <c r="P289" i="3"/>
  <c r="R289" i="3" s="1"/>
  <c r="P281" i="3"/>
  <c r="R281" i="3" s="1"/>
  <c r="P265" i="3"/>
  <c r="R265" i="3" s="1"/>
  <c r="P261" i="3"/>
  <c r="R261" i="3" s="1"/>
  <c r="P257" i="3"/>
  <c r="R257" i="3" s="1"/>
  <c r="P253" i="3"/>
  <c r="R253" i="3" s="1"/>
  <c r="P237" i="3"/>
  <c r="R237" i="3" s="1"/>
  <c r="Q217" i="3"/>
  <c r="Q201" i="3"/>
  <c r="Y201" i="3" s="1"/>
  <c r="R189" i="3"/>
  <c r="Q189" i="3"/>
  <c r="Y189" i="3" s="1"/>
  <c r="R134" i="3"/>
  <c r="Q134" i="3"/>
  <c r="Y134" i="3" s="1"/>
  <c r="R118" i="3"/>
  <c r="Q353" i="3"/>
  <c r="Q301" i="3"/>
  <c r="Q297" i="3"/>
  <c r="P292" i="3"/>
  <c r="R292" i="3" s="1"/>
  <c r="P284" i="3"/>
  <c r="R284" i="3" s="1"/>
  <c r="P277" i="3"/>
  <c r="R277" i="3" s="1"/>
  <c r="Q275" i="3"/>
  <c r="Y275" i="3" s="1"/>
  <c r="P268" i="3"/>
  <c r="R268" i="3" s="1"/>
  <c r="P246" i="3"/>
  <c r="P241" i="3"/>
  <c r="R241" i="3" s="1"/>
  <c r="Q235" i="3"/>
  <c r="Y235" i="3" s="1"/>
  <c r="Q163" i="3"/>
  <c r="P227" i="3"/>
  <c r="P219" i="3"/>
  <c r="P211" i="3"/>
  <c r="Q210" i="3"/>
  <c r="P203" i="3"/>
  <c r="Q202" i="3"/>
  <c r="P195" i="3"/>
  <c r="Q185" i="3"/>
  <c r="Y185" i="3" s="1"/>
  <c r="P177" i="3"/>
  <c r="R177" i="3" s="1"/>
  <c r="R176" i="3"/>
  <c r="P169" i="3"/>
  <c r="R169" i="3" s="1"/>
  <c r="P161" i="3"/>
  <c r="R161" i="3" s="1"/>
  <c r="P153" i="3"/>
  <c r="R153" i="3" s="1"/>
  <c r="P145" i="3"/>
  <c r="R145" i="3" s="1"/>
  <c r="P99" i="3"/>
  <c r="R99" i="3" s="1"/>
  <c r="P90" i="3"/>
  <c r="R90" i="3" s="1"/>
  <c r="P186" i="3"/>
  <c r="R186" i="3" s="1"/>
  <c r="P183" i="3"/>
  <c r="P182" i="3"/>
  <c r="R182" i="3" s="1"/>
  <c r="P175" i="3"/>
  <c r="P100" i="3"/>
  <c r="R100" i="3" s="1"/>
  <c r="P78" i="3"/>
  <c r="R78" i="3" s="1"/>
  <c r="P231" i="3"/>
  <c r="R231" i="3" s="1"/>
  <c r="P223" i="3"/>
  <c r="R223" i="3" s="1"/>
  <c r="P215" i="3"/>
  <c r="R215" i="3" s="1"/>
  <c r="P207" i="3"/>
  <c r="R207" i="3" s="1"/>
  <c r="P199" i="3"/>
  <c r="R199" i="3" s="1"/>
  <c r="Q198" i="3"/>
  <c r="Y198" i="3" s="1"/>
  <c r="P191" i="3"/>
  <c r="R191" i="3" s="1"/>
  <c r="Q190" i="3"/>
  <c r="P181" i="3"/>
  <c r="R181" i="3" s="1"/>
  <c r="P173" i="3"/>
  <c r="R173" i="3" s="1"/>
  <c r="P165" i="3"/>
  <c r="R165" i="3" s="1"/>
  <c r="P157" i="3"/>
  <c r="R157" i="3" s="1"/>
  <c r="P149" i="3"/>
  <c r="R149" i="3" s="1"/>
  <c r="P141" i="3"/>
  <c r="R141" i="3" s="1"/>
  <c r="P135" i="3"/>
  <c r="R135" i="3" s="1"/>
  <c r="P131" i="3"/>
  <c r="R131" i="3" s="1"/>
  <c r="P129" i="3"/>
  <c r="R129" i="3" s="1"/>
  <c r="P127" i="3"/>
  <c r="R127" i="3" s="1"/>
  <c r="P125" i="3"/>
  <c r="R125" i="3" s="1"/>
  <c r="P123" i="3"/>
  <c r="R123" i="3" s="1"/>
  <c r="P121" i="3"/>
  <c r="R121" i="3" s="1"/>
  <c r="P119" i="3"/>
  <c r="R119" i="3" s="1"/>
  <c r="P117" i="3"/>
  <c r="R117" i="3" s="1"/>
  <c r="P113" i="3"/>
  <c r="R113" i="3" s="1"/>
  <c r="Q150" i="3"/>
  <c r="P133" i="3"/>
  <c r="R110" i="3"/>
  <c r="P107" i="3"/>
  <c r="P98" i="3"/>
  <c r="R98" i="3" s="1"/>
  <c r="R85" i="3"/>
  <c r="P74" i="3"/>
  <c r="R74" i="3" s="1"/>
  <c r="P105" i="3"/>
  <c r="R105" i="3" s="1"/>
  <c r="P70" i="3"/>
  <c r="R70" i="3" s="1"/>
  <c r="P137" i="3"/>
  <c r="R137" i="3" s="1"/>
  <c r="P115" i="3"/>
  <c r="P109" i="3"/>
  <c r="R109" i="3" s="1"/>
  <c r="P92" i="3"/>
  <c r="R92" i="3" s="1"/>
  <c r="P91" i="3"/>
  <c r="R91" i="3" s="1"/>
  <c r="P82" i="3"/>
  <c r="R82" i="3" s="1"/>
  <c r="P83" i="3"/>
  <c r="R83" i="3" s="1"/>
  <c r="P79" i="3"/>
  <c r="R79" i="3" s="1"/>
  <c r="P75" i="3"/>
  <c r="R75" i="3" s="1"/>
  <c r="P71" i="3"/>
  <c r="R71" i="3" s="1"/>
  <c r="P67" i="3"/>
  <c r="R67" i="3" s="1"/>
  <c r="P65" i="3"/>
  <c r="R65" i="3" s="1"/>
  <c r="P96" i="3"/>
  <c r="R96" i="3" s="1"/>
  <c r="P88" i="3"/>
  <c r="R88" i="3" s="1"/>
  <c r="Q87" i="3"/>
  <c r="P35" i="3"/>
  <c r="R35" i="3" s="1"/>
  <c r="P84" i="3"/>
  <c r="P80" i="3"/>
  <c r="P76" i="3"/>
  <c r="P72" i="3"/>
  <c r="P68" i="3"/>
  <c r="P66" i="3"/>
  <c r="R66" i="3" s="1"/>
  <c r="Q36" i="3"/>
  <c r="R36" i="3"/>
  <c r="P39" i="3"/>
  <c r="R39" i="3" s="1"/>
  <c r="P23" i="3"/>
  <c r="R23" i="3" s="1"/>
  <c r="P19" i="3"/>
  <c r="R19" i="3" s="1"/>
  <c r="P15" i="3"/>
  <c r="R15" i="3" s="1"/>
  <c r="P63" i="3"/>
  <c r="P59" i="3"/>
  <c r="P57" i="3"/>
  <c r="P55" i="3"/>
  <c r="P53" i="3"/>
  <c r="P51" i="3"/>
  <c r="P49" i="3"/>
  <c r="P43" i="3"/>
  <c r="R43" i="3" s="1"/>
  <c r="P27" i="3"/>
  <c r="R27" i="3" s="1"/>
  <c r="P47" i="3"/>
  <c r="R47" i="3" s="1"/>
  <c r="P37" i="3"/>
  <c r="P31" i="3"/>
  <c r="R31" i="3" s="1"/>
  <c r="Q26" i="3"/>
  <c r="Y26" i="3" s="1"/>
  <c r="P12" i="3"/>
  <c r="Y190" i="3"/>
  <c r="AB27" i="3"/>
  <c r="AB28" i="3" s="1"/>
  <c r="AB29" i="3" s="1"/>
  <c r="AB30" i="3" s="1"/>
  <c r="AB31" i="3" s="1"/>
  <c r="AB32" i="3" s="1"/>
  <c r="AB33" i="3" s="1"/>
  <c r="AB34" i="3" s="1"/>
  <c r="AB35" i="3" s="1"/>
  <c r="AB36" i="3" s="1"/>
  <c r="AB37" i="3" s="1"/>
  <c r="AB38" i="3" s="1"/>
  <c r="AB39" i="3" s="1"/>
  <c r="AB40" i="3" s="1"/>
  <c r="AB41" i="3" s="1"/>
  <c r="AB42" i="3" s="1"/>
  <c r="AB43" i="3" s="1"/>
  <c r="AB44" i="3" s="1"/>
  <c r="AB45" i="3" s="1"/>
  <c r="AB46" i="3" s="1"/>
  <c r="AB47" i="3" s="1"/>
  <c r="AB48" i="3" s="1"/>
  <c r="AB49" i="3" s="1"/>
  <c r="AB50" i="3" s="1"/>
  <c r="AB51" i="3" s="1"/>
  <c r="AB52" i="3" s="1"/>
  <c r="AB53" i="3" s="1"/>
  <c r="AB54" i="3" s="1"/>
  <c r="AB55" i="3" s="1"/>
  <c r="AB56" i="3" s="1"/>
  <c r="AB57" i="3" s="1"/>
  <c r="AB58" i="3" s="1"/>
  <c r="AB59" i="3" s="1"/>
  <c r="AB60" i="3" s="1"/>
  <c r="AB61" i="3" s="1"/>
  <c r="AB62" i="3" s="1"/>
  <c r="AB63" i="3" s="1"/>
  <c r="AB64" i="3" s="1"/>
  <c r="AB65" i="3" s="1"/>
  <c r="AB66" i="3" s="1"/>
  <c r="AB67" i="3" s="1"/>
  <c r="AB68" i="3" s="1"/>
  <c r="AB69" i="3" s="1"/>
  <c r="AB70" i="3" s="1"/>
  <c r="AB71" i="3" s="1"/>
  <c r="AB72" i="3" s="1"/>
  <c r="AB73" i="3" s="1"/>
  <c r="AB74" i="3" s="1"/>
  <c r="AB75" i="3" s="1"/>
  <c r="AB76" i="3" s="1"/>
  <c r="AB77" i="3" s="1"/>
  <c r="AB78" i="3" s="1"/>
  <c r="AB79" i="3" s="1"/>
  <c r="AB80" i="3" s="1"/>
  <c r="AB81" i="3" s="1"/>
  <c r="AB82" i="3" s="1"/>
  <c r="AB83" i="3" s="1"/>
  <c r="AB84" i="3" s="1"/>
  <c r="AB85" i="3" s="1"/>
  <c r="AB86" i="3" s="1"/>
  <c r="AB87" i="3" s="1"/>
  <c r="AB88" i="3" s="1"/>
  <c r="AB89" i="3" s="1"/>
  <c r="AB90" i="3" s="1"/>
  <c r="AB91" i="3" s="1"/>
  <c r="AB92" i="3" s="1"/>
  <c r="AB93" i="3" s="1"/>
  <c r="AB94" i="3" s="1"/>
  <c r="AB95" i="3" s="1"/>
  <c r="AB96" i="3" s="1"/>
  <c r="AB97" i="3" s="1"/>
  <c r="AB98" i="3" s="1"/>
  <c r="AB99" i="3" s="1"/>
  <c r="AB100" i="3" s="1"/>
  <c r="AB101" i="3" s="1"/>
  <c r="AB102" i="3" s="1"/>
  <c r="AB103" i="3" s="1"/>
  <c r="AB104" i="3" s="1"/>
  <c r="AB105" i="3" s="1"/>
  <c r="AB106" i="3" s="1"/>
  <c r="AB107" i="3" s="1"/>
  <c r="AB108" i="3" s="1"/>
  <c r="AB109" i="3" s="1"/>
  <c r="AB110" i="3" s="1"/>
  <c r="AB111" i="3" s="1"/>
  <c r="AB112" i="3" s="1"/>
  <c r="AB113" i="3" s="1"/>
  <c r="AB114" i="3" s="1"/>
  <c r="AB115" i="3" s="1"/>
  <c r="AB116" i="3" s="1"/>
  <c r="AB117" i="3" s="1"/>
  <c r="AB118" i="3" s="1"/>
  <c r="AB119" i="3" s="1"/>
  <c r="AB120" i="3" s="1"/>
  <c r="AB121" i="3" s="1"/>
  <c r="AB122" i="3" s="1"/>
  <c r="AB123" i="3" s="1"/>
  <c r="AB124" i="3" s="1"/>
  <c r="AB125" i="3" s="1"/>
  <c r="AB126" i="3" s="1"/>
  <c r="AB127" i="3" s="1"/>
  <c r="AB128" i="3" s="1"/>
  <c r="AB129" i="3" s="1"/>
  <c r="AB130" i="3" s="1"/>
  <c r="AB131" i="3" s="1"/>
  <c r="AB132" i="3" s="1"/>
  <c r="AB133" i="3" s="1"/>
  <c r="AB134" i="3" s="1"/>
  <c r="AB135" i="3" s="1"/>
  <c r="AB136" i="3" s="1"/>
  <c r="AB137" i="3" s="1"/>
  <c r="AB138" i="3" s="1"/>
  <c r="AB139" i="3" s="1"/>
  <c r="AB140" i="3" s="1"/>
  <c r="AB141" i="3" s="1"/>
  <c r="AB142" i="3" s="1"/>
  <c r="AB143" i="3" s="1"/>
  <c r="AB144" i="3" s="1"/>
  <c r="AB145" i="3" s="1"/>
  <c r="AB146" i="3" s="1"/>
  <c r="AB147" i="3" s="1"/>
  <c r="AB148" i="3" s="1"/>
  <c r="AB149" i="3" s="1"/>
  <c r="AB150" i="3" s="1"/>
  <c r="AB151" i="3" s="1"/>
  <c r="AB152" i="3" s="1"/>
  <c r="AB153" i="3" s="1"/>
  <c r="AB154" i="3" s="1"/>
  <c r="AB155" i="3" s="1"/>
  <c r="AB156" i="3" s="1"/>
  <c r="AB157" i="3" s="1"/>
  <c r="AB158" i="3" s="1"/>
  <c r="AB159" i="3" s="1"/>
  <c r="AB160" i="3" s="1"/>
  <c r="AB161" i="3" s="1"/>
  <c r="AB162" i="3" s="1"/>
  <c r="AB163" i="3" s="1"/>
  <c r="AB164" i="3" s="1"/>
  <c r="AB165" i="3" s="1"/>
  <c r="AB166" i="3" s="1"/>
  <c r="AB167" i="3" s="1"/>
  <c r="AB168" i="3" s="1"/>
  <c r="AB169" i="3" s="1"/>
  <c r="AB170" i="3" s="1"/>
  <c r="AB171" i="3" s="1"/>
  <c r="AB172" i="3" s="1"/>
  <c r="AB173" i="3" s="1"/>
  <c r="AB174" i="3" s="1"/>
  <c r="AB175" i="3" s="1"/>
  <c r="AB176" i="3" s="1"/>
  <c r="AB177" i="3" s="1"/>
  <c r="AB178" i="3" s="1"/>
  <c r="AB179" i="3" s="1"/>
  <c r="AB180" i="3" s="1"/>
  <c r="AB181" i="3" s="1"/>
  <c r="AB182" i="3" s="1"/>
  <c r="AB183" i="3" s="1"/>
  <c r="AB184" i="3" s="1"/>
  <c r="AB185" i="3" s="1"/>
  <c r="AB186" i="3" s="1"/>
  <c r="AB187" i="3" s="1"/>
  <c r="AB188" i="3" s="1"/>
  <c r="AB189" i="3" s="1"/>
  <c r="AB190" i="3" s="1"/>
  <c r="AB191" i="3" s="1"/>
  <c r="AB192" i="3" s="1"/>
  <c r="AB193" i="3" s="1"/>
  <c r="AB194" i="3" s="1"/>
  <c r="AB195" i="3" s="1"/>
  <c r="AB196" i="3" s="1"/>
  <c r="AB197" i="3" s="1"/>
  <c r="AB198" i="3" s="1"/>
  <c r="AB199" i="3" s="1"/>
  <c r="AB200" i="3" s="1"/>
  <c r="AB201" i="3" s="1"/>
  <c r="AB202" i="3" s="1"/>
  <c r="AB203" i="3" s="1"/>
  <c r="AB204" i="3" s="1"/>
  <c r="AB205" i="3" s="1"/>
  <c r="AB206" i="3" s="1"/>
  <c r="AB207" i="3" s="1"/>
  <c r="AB208" i="3" s="1"/>
  <c r="AB209" i="3" s="1"/>
  <c r="AB210" i="3" s="1"/>
  <c r="AB211" i="3" s="1"/>
  <c r="AB212" i="3" s="1"/>
  <c r="AB213" i="3" s="1"/>
  <c r="AB214" i="3" s="1"/>
  <c r="AB215" i="3" s="1"/>
  <c r="AB216" i="3" s="1"/>
  <c r="AB217" i="3" s="1"/>
  <c r="AB218" i="3" s="1"/>
  <c r="AB219" i="3" s="1"/>
  <c r="AB220" i="3" s="1"/>
  <c r="AB221" i="3" s="1"/>
  <c r="AB222" i="3" s="1"/>
  <c r="AB223" i="3" s="1"/>
  <c r="AB224" i="3" s="1"/>
  <c r="AB225" i="3" s="1"/>
  <c r="AB226" i="3" s="1"/>
  <c r="AB227" i="3" s="1"/>
  <c r="AB228" i="3" s="1"/>
  <c r="AB229" i="3" s="1"/>
  <c r="AB230" i="3" s="1"/>
  <c r="AB231" i="3" s="1"/>
  <c r="AB232" i="3" s="1"/>
  <c r="AB233" i="3" s="1"/>
  <c r="AB234" i="3" s="1"/>
  <c r="AB235" i="3" s="1"/>
  <c r="AB236" i="3" s="1"/>
  <c r="AB237" i="3" s="1"/>
  <c r="AB238" i="3" s="1"/>
  <c r="AB239" i="3" s="1"/>
  <c r="AB240" i="3" s="1"/>
  <c r="AB241" i="3" s="1"/>
  <c r="AB242" i="3" s="1"/>
  <c r="AB243" i="3" s="1"/>
  <c r="AB244" i="3" s="1"/>
  <c r="AB245" i="3" s="1"/>
  <c r="AB246" i="3" s="1"/>
  <c r="AB247" i="3" s="1"/>
  <c r="AB248" i="3" s="1"/>
  <c r="AB249" i="3" s="1"/>
  <c r="AB250" i="3" s="1"/>
  <c r="AB251" i="3" s="1"/>
  <c r="AB252" i="3" s="1"/>
  <c r="AB253" i="3" s="1"/>
  <c r="AB254" i="3" s="1"/>
  <c r="AB255" i="3" s="1"/>
  <c r="AB256" i="3" s="1"/>
  <c r="AB257" i="3" s="1"/>
  <c r="AB258" i="3" s="1"/>
  <c r="AB259" i="3" s="1"/>
  <c r="AB260" i="3" s="1"/>
  <c r="AB261" i="3" s="1"/>
  <c r="AB262" i="3" s="1"/>
  <c r="AB263" i="3" s="1"/>
  <c r="AB264" i="3" s="1"/>
  <c r="AB265" i="3" s="1"/>
  <c r="AB266" i="3" s="1"/>
  <c r="AB267" i="3" s="1"/>
  <c r="AB268" i="3" s="1"/>
  <c r="AB269" i="3" s="1"/>
  <c r="AB270" i="3" s="1"/>
  <c r="AB271" i="3" s="1"/>
  <c r="AB272" i="3" s="1"/>
  <c r="AB273" i="3" s="1"/>
  <c r="AB274" i="3" s="1"/>
  <c r="AB275" i="3" s="1"/>
  <c r="AB276" i="3" s="1"/>
  <c r="AB277" i="3" s="1"/>
  <c r="AB278" i="3" s="1"/>
  <c r="AB279" i="3" s="1"/>
  <c r="AB280" i="3" s="1"/>
  <c r="AB281" i="3" s="1"/>
  <c r="AB282" i="3" s="1"/>
  <c r="AB283" i="3" s="1"/>
  <c r="AB284" i="3" s="1"/>
  <c r="AB285" i="3" s="1"/>
  <c r="AB286" i="3" s="1"/>
  <c r="AB287" i="3" s="1"/>
  <c r="AB288" i="3" s="1"/>
  <c r="AB289" i="3" s="1"/>
  <c r="AB290" i="3" s="1"/>
  <c r="AB291" i="3" s="1"/>
  <c r="AB292" i="3" s="1"/>
  <c r="AB293" i="3" s="1"/>
  <c r="AB294" i="3" s="1"/>
  <c r="AB295" i="3" s="1"/>
  <c r="AB296" i="3" s="1"/>
  <c r="AB297" i="3" s="1"/>
  <c r="AB298" i="3" s="1"/>
  <c r="AB299" i="3" s="1"/>
  <c r="AB300" i="3" s="1"/>
  <c r="AB301" i="3" s="1"/>
  <c r="AB302" i="3" s="1"/>
  <c r="AB303" i="3" s="1"/>
  <c r="AB304" i="3" s="1"/>
  <c r="AB305" i="3" s="1"/>
  <c r="AB306" i="3" s="1"/>
  <c r="AB307" i="3" s="1"/>
  <c r="AB308" i="3" s="1"/>
  <c r="AB309" i="3" s="1"/>
  <c r="AB310" i="3" s="1"/>
  <c r="AB311" i="3" s="1"/>
  <c r="AB312" i="3" s="1"/>
  <c r="AB313" i="3" s="1"/>
  <c r="AB314" i="3" s="1"/>
  <c r="AC2" i="3"/>
  <c r="Y29" i="3"/>
  <c r="Y217" i="3"/>
  <c r="Y20" i="3" l="1"/>
  <c r="W20" i="3"/>
  <c r="R290" i="3"/>
  <c r="Q290" i="3"/>
  <c r="Q132" i="3"/>
  <c r="Y132" i="3" s="1"/>
  <c r="Q313" i="3"/>
  <c r="Y313" i="3" s="1"/>
  <c r="Q331" i="3"/>
  <c r="Y331" i="3" s="1"/>
  <c r="R126" i="3"/>
  <c r="Q180" i="3"/>
  <c r="Y180" i="3" s="1"/>
  <c r="Q62" i="3"/>
  <c r="Q45" i="3"/>
  <c r="Y45" i="3" s="1"/>
  <c r="Q216" i="3"/>
  <c r="Y216" i="3" s="1"/>
  <c r="Q148" i="3"/>
  <c r="Y148" i="3" s="1"/>
  <c r="R327" i="3"/>
  <c r="R319" i="3"/>
  <c r="R371" i="3"/>
  <c r="Q34" i="3"/>
  <c r="Q361" i="3"/>
  <c r="Q160" i="3"/>
  <c r="Y160" i="3" s="1"/>
  <c r="Q147" i="3"/>
  <c r="Q209" i="3"/>
  <c r="Y209" i="3" s="1"/>
  <c r="R286" i="3"/>
  <c r="Q310" i="3"/>
  <c r="Y310" i="3" s="1"/>
  <c r="R283" i="3"/>
  <c r="Q162" i="3"/>
  <c r="Q104" i="3"/>
  <c r="Y104" i="3" s="1"/>
  <c r="Q166" i="3"/>
  <c r="Y166" i="3" s="1"/>
  <c r="Q345" i="3"/>
  <c r="Y345" i="3" s="1"/>
  <c r="Q303" i="3"/>
  <c r="Y303" i="3" s="1"/>
  <c r="Q347" i="3"/>
  <c r="Y347" i="3" s="1"/>
  <c r="Q299" i="3"/>
  <c r="Y299" i="3" s="1"/>
  <c r="Q296" i="3"/>
  <c r="Q230" i="3"/>
  <c r="R138" i="3"/>
  <c r="R56" i="3"/>
  <c r="R274" i="3"/>
  <c r="Q295" i="3"/>
  <c r="Y295" i="3" s="1"/>
  <c r="R32" i="3"/>
  <c r="Q278" i="3"/>
  <c r="Y278" i="3" s="1"/>
  <c r="Q25" i="3"/>
  <c r="Q42" i="3"/>
  <c r="Q124" i="3"/>
  <c r="Y124" i="3" s="1"/>
  <c r="Q247" i="3"/>
  <c r="Y247" i="3" s="1"/>
  <c r="Q362" i="3"/>
  <c r="Q343" i="3"/>
  <c r="Q302" i="3"/>
  <c r="Y302" i="3" s="1"/>
  <c r="Q18" i="3"/>
  <c r="Y18" i="3" s="1"/>
  <c r="S8" i="3"/>
  <c r="S9" i="3" s="1"/>
  <c r="S10" i="3" s="1"/>
  <c r="S11" i="3" s="1"/>
  <c r="Q8" i="3"/>
  <c r="R168" i="3"/>
  <c r="Q92" i="3"/>
  <c r="Y92" i="3" s="1"/>
  <c r="R103" i="3"/>
  <c r="R184" i="3"/>
  <c r="Q218" i="3"/>
  <c r="Y218" i="3" s="1"/>
  <c r="Q272" i="3"/>
  <c r="Y272" i="3" s="1"/>
  <c r="Q329" i="3"/>
  <c r="Y329" i="3" s="1"/>
  <c r="Q365" i="3"/>
  <c r="Y365" i="3" s="1"/>
  <c r="Q300" i="3"/>
  <c r="Y300" i="3" s="1"/>
  <c r="R258" i="3"/>
  <c r="Q312" i="3"/>
  <c r="Y312" i="3" s="1"/>
  <c r="Q367" i="3"/>
  <c r="Y367" i="3" s="1"/>
  <c r="Q291" i="3"/>
  <c r="Y291" i="3" s="1"/>
  <c r="R270" i="3"/>
  <c r="Q54" i="3"/>
  <c r="Q178" i="3"/>
  <c r="Y178" i="3" s="1"/>
  <c r="R155" i="3"/>
  <c r="Q364" i="3"/>
  <c r="Y364" i="3" s="1"/>
  <c r="Q58" i="3"/>
  <c r="Y58" i="3" s="1"/>
  <c r="Q75" i="3"/>
  <c r="R60" i="3"/>
  <c r="Q125" i="3"/>
  <c r="Y125" i="3" s="1"/>
  <c r="Q261" i="3"/>
  <c r="Y261" i="3" s="1"/>
  <c r="Q236" i="3"/>
  <c r="Y236" i="3" s="1"/>
  <c r="R346" i="3"/>
  <c r="Q89" i="3"/>
  <c r="Y89" i="3" s="1"/>
  <c r="Q112" i="3"/>
  <c r="Y112" i="3" s="1"/>
  <c r="R366" i="3"/>
  <c r="Q64" i="3"/>
  <c r="Y64" i="3" s="1"/>
  <c r="Q324" i="3"/>
  <c r="Y324" i="3" s="1"/>
  <c r="AO17" i="3"/>
  <c r="AO18" i="3" s="1"/>
  <c r="AO19" i="3" s="1"/>
  <c r="AO20" i="3" s="1"/>
  <c r="AO21" i="3" s="1"/>
  <c r="AO22" i="3" s="1"/>
  <c r="AO23" i="3" s="1"/>
  <c r="AO24" i="3" s="1"/>
  <c r="AO25" i="3" s="1"/>
  <c r="AO26" i="3" s="1"/>
  <c r="AO27" i="3" s="1"/>
  <c r="AO28" i="3" s="1"/>
  <c r="AO29" i="3" s="1"/>
  <c r="AO30" i="3" s="1"/>
  <c r="AO31" i="3" s="1"/>
  <c r="AO32" i="3" s="1"/>
  <c r="AO33" i="3" s="1"/>
  <c r="AO34" i="3" s="1"/>
  <c r="AO35" i="3" s="1"/>
  <c r="AO36" i="3" s="1"/>
  <c r="AO37" i="3" s="1"/>
  <c r="AO38" i="3" s="1"/>
  <c r="AO39" i="3" s="1"/>
  <c r="AO40" i="3" s="1"/>
  <c r="AO41" i="3" s="1"/>
  <c r="AO42" i="3" s="1"/>
  <c r="AO43" i="3" s="1"/>
  <c r="AO44" i="3" s="1"/>
  <c r="AO45" i="3" s="1"/>
  <c r="AO46" i="3" s="1"/>
  <c r="AO47" i="3" s="1"/>
  <c r="AO48" i="3" s="1"/>
  <c r="AO49" i="3" s="1"/>
  <c r="AO50" i="3" s="1"/>
  <c r="AO51" i="3" s="1"/>
  <c r="AO52" i="3" s="1"/>
  <c r="AO53" i="3" s="1"/>
  <c r="AO54" i="3" s="1"/>
  <c r="AO55" i="3" s="1"/>
  <c r="AO56" i="3" s="1"/>
  <c r="AO57" i="3" s="1"/>
  <c r="AO58" i="3" s="1"/>
  <c r="AO59" i="3" s="1"/>
  <c r="AO60" i="3" s="1"/>
  <c r="AO61" i="3" s="1"/>
  <c r="AO62" i="3" s="1"/>
  <c r="AO63" i="3" s="1"/>
  <c r="AO64" i="3" s="1"/>
  <c r="AO65" i="3" s="1"/>
  <c r="AO66" i="3" s="1"/>
  <c r="AO67" i="3" s="1"/>
  <c r="AO68" i="3" s="1"/>
  <c r="AO69" i="3" s="1"/>
  <c r="AO70" i="3" s="1"/>
  <c r="AO71" i="3" s="1"/>
  <c r="AO72" i="3" s="1"/>
  <c r="AO73" i="3" s="1"/>
  <c r="AO74" i="3" s="1"/>
  <c r="AO75" i="3" s="1"/>
  <c r="AO76" i="3" s="1"/>
  <c r="AO77" i="3" s="1"/>
  <c r="AO78" i="3" s="1"/>
  <c r="AO79" i="3" s="1"/>
  <c r="AO80" i="3" s="1"/>
  <c r="AO81" i="3" s="1"/>
  <c r="AO82" i="3" s="1"/>
  <c r="AO83" i="3" s="1"/>
  <c r="AO84" i="3" s="1"/>
  <c r="AO85" i="3" s="1"/>
  <c r="AO86" i="3" s="1"/>
  <c r="AO87" i="3" s="1"/>
  <c r="AO88" i="3" s="1"/>
  <c r="AO89" i="3" s="1"/>
  <c r="AO90" i="3" s="1"/>
  <c r="AO91" i="3" s="1"/>
  <c r="AO92" i="3" s="1"/>
  <c r="AO93" i="3" s="1"/>
  <c r="AO94" i="3" s="1"/>
  <c r="AO95" i="3" s="1"/>
  <c r="AO96" i="3" s="1"/>
  <c r="AO97" i="3" s="1"/>
  <c r="AO98" i="3" s="1"/>
  <c r="AO99" i="3" s="1"/>
  <c r="AO100" i="3" s="1"/>
  <c r="AO101" i="3" s="1"/>
  <c r="AO102" i="3" s="1"/>
  <c r="AO103" i="3" s="1"/>
  <c r="AO104" i="3" s="1"/>
  <c r="AO105" i="3" s="1"/>
  <c r="AO106" i="3" s="1"/>
  <c r="AO107" i="3" s="1"/>
  <c r="AO108" i="3" s="1"/>
  <c r="AO109" i="3" s="1"/>
  <c r="AO110" i="3" s="1"/>
  <c r="AO111" i="3" s="1"/>
  <c r="AO112" i="3" s="1"/>
  <c r="AO113" i="3" s="1"/>
  <c r="AO114" i="3" s="1"/>
  <c r="AO115" i="3" s="1"/>
  <c r="AO116" i="3" s="1"/>
  <c r="AO117" i="3" s="1"/>
  <c r="AO118" i="3" s="1"/>
  <c r="AO119" i="3" s="1"/>
  <c r="AO120" i="3" s="1"/>
  <c r="AO121" i="3" s="1"/>
  <c r="AO122" i="3" s="1"/>
  <c r="AO123" i="3" s="1"/>
  <c r="AO124" i="3" s="1"/>
  <c r="AO125" i="3" s="1"/>
  <c r="AO126" i="3" s="1"/>
  <c r="AO127" i="3" s="1"/>
  <c r="AO128" i="3" s="1"/>
  <c r="AO129" i="3" s="1"/>
  <c r="AO130" i="3" s="1"/>
  <c r="AO131" i="3" s="1"/>
  <c r="AO132" i="3" s="1"/>
  <c r="AO133" i="3" s="1"/>
  <c r="AO134" i="3" s="1"/>
  <c r="AO135" i="3" s="1"/>
  <c r="AO136" i="3" s="1"/>
  <c r="AO137" i="3" s="1"/>
  <c r="AO138" i="3" s="1"/>
  <c r="AO139" i="3" s="1"/>
  <c r="AO140" i="3" s="1"/>
  <c r="AO141" i="3" s="1"/>
  <c r="AO142" i="3" s="1"/>
  <c r="AO143" i="3" s="1"/>
  <c r="AO144" i="3" s="1"/>
  <c r="AO145" i="3" s="1"/>
  <c r="AO146" i="3" s="1"/>
  <c r="AO147" i="3" s="1"/>
  <c r="AO148" i="3" s="1"/>
  <c r="AO149" i="3" s="1"/>
  <c r="AO150" i="3" s="1"/>
  <c r="AO151" i="3" s="1"/>
  <c r="AO152" i="3" s="1"/>
  <c r="AO153" i="3" s="1"/>
  <c r="AO154" i="3" s="1"/>
  <c r="AO155" i="3" s="1"/>
  <c r="AO156" i="3" s="1"/>
  <c r="AO157" i="3" s="1"/>
  <c r="AO158" i="3" s="1"/>
  <c r="AO159" i="3" s="1"/>
  <c r="AO160" i="3" s="1"/>
  <c r="AO161" i="3" s="1"/>
  <c r="AO162" i="3" s="1"/>
  <c r="AO163" i="3" s="1"/>
  <c r="AO164" i="3" s="1"/>
  <c r="AO165" i="3" s="1"/>
  <c r="AO166" i="3" s="1"/>
  <c r="AO167" i="3" s="1"/>
  <c r="AO168" i="3" s="1"/>
  <c r="AO169" i="3" s="1"/>
  <c r="AO170" i="3" s="1"/>
  <c r="AO171" i="3" s="1"/>
  <c r="AO172" i="3" s="1"/>
  <c r="AO173" i="3" s="1"/>
  <c r="AO174" i="3" s="1"/>
  <c r="AO175" i="3" s="1"/>
  <c r="AO176" i="3" s="1"/>
  <c r="AO177" i="3" s="1"/>
  <c r="AO178" i="3" s="1"/>
  <c r="AO179" i="3" s="1"/>
  <c r="AO180" i="3" s="1"/>
  <c r="AO181" i="3" s="1"/>
  <c r="AO182" i="3" s="1"/>
  <c r="AO183" i="3" s="1"/>
  <c r="AO184" i="3" s="1"/>
  <c r="AO185" i="3" s="1"/>
  <c r="AO186" i="3" s="1"/>
  <c r="AO187" i="3" s="1"/>
  <c r="AO188" i="3" s="1"/>
  <c r="AO189" i="3" s="1"/>
  <c r="AO190" i="3" s="1"/>
  <c r="AO191" i="3" s="1"/>
  <c r="AO192" i="3" s="1"/>
  <c r="AO193" i="3" s="1"/>
  <c r="AO194" i="3" s="1"/>
  <c r="AO195" i="3" s="1"/>
  <c r="AO196" i="3" s="1"/>
  <c r="AO197" i="3" s="1"/>
  <c r="AO198" i="3" s="1"/>
  <c r="AO199" i="3" s="1"/>
  <c r="AO200" i="3" s="1"/>
  <c r="AO201" i="3" s="1"/>
  <c r="AO202" i="3" s="1"/>
  <c r="AO203" i="3" s="1"/>
  <c r="AO204" i="3" s="1"/>
  <c r="AO205" i="3" s="1"/>
  <c r="AO206" i="3" s="1"/>
  <c r="AO207" i="3" s="1"/>
  <c r="AO208" i="3" s="1"/>
  <c r="AO209" i="3" s="1"/>
  <c r="AO210" i="3" s="1"/>
  <c r="AO211" i="3" s="1"/>
  <c r="AO212" i="3" s="1"/>
  <c r="AO213" i="3" s="1"/>
  <c r="AO214" i="3" s="1"/>
  <c r="AO215" i="3" s="1"/>
  <c r="AO216" i="3" s="1"/>
  <c r="AO217" i="3" s="1"/>
  <c r="AO218" i="3" s="1"/>
  <c r="AO219" i="3" s="1"/>
  <c r="AO220" i="3" s="1"/>
  <c r="AO221" i="3" s="1"/>
  <c r="AO222" i="3" s="1"/>
  <c r="AO223" i="3" s="1"/>
  <c r="AO224" i="3" s="1"/>
  <c r="AO225" i="3" s="1"/>
  <c r="AO226" i="3" s="1"/>
  <c r="AO227" i="3" s="1"/>
  <c r="AO228" i="3" s="1"/>
  <c r="AO229" i="3" s="1"/>
  <c r="AO230" i="3" s="1"/>
  <c r="AO231" i="3" s="1"/>
  <c r="AO232" i="3" s="1"/>
  <c r="AO233" i="3" s="1"/>
  <c r="AO234" i="3" s="1"/>
  <c r="AO235" i="3" s="1"/>
  <c r="AO236" i="3" s="1"/>
  <c r="AO237" i="3" s="1"/>
  <c r="AO238" i="3" s="1"/>
  <c r="AO239" i="3" s="1"/>
  <c r="AO240" i="3" s="1"/>
  <c r="AO241" i="3" s="1"/>
  <c r="AO242" i="3" s="1"/>
  <c r="AO243" i="3" s="1"/>
  <c r="AO244" i="3" s="1"/>
  <c r="AO245" i="3" s="1"/>
  <c r="AO246" i="3" s="1"/>
  <c r="AO247" i="3" s="1"/>
  <c r="AO248" i="3" s="1"/>
  <c r="AO249" i="3" s="1"/>
  <c r="AO250" i="3" s="1"/>
  <c r="AO251" i="3" s="1"/>
  <c r="AO252" i="3" s="1"/>
  <c r="AO253" i="3" s="1"/>
  <c r="AO254" i="3" s="1"/>
  <c r="AO255" i="3" s="1"/>
  <c r="AO256" i="3" s="1"/>
  <c r="AO257" i="3" s="1"/>
  <c r="AO258" i="3" s="1"/>
  <c r="AO259" i="3" s="1"/>
  <c r="AO260" i="3" s="1"/>
  <c r="AO261" i="3" s="1"/>
  <c r="AO262" i="3" s="1"/>
  <c r="AO263" i="3" s="1"/>
  <c r="AO264" i="3" s="1"/>
  <c r="AO265" i="3" s="1"/>
  <c r="AO266" i="3" s="1"/>
  <c r="AO267" i="3" s="1"/>
  <c r="AO268" i="3" s="1"/>
  <c r="AO269" i="3" s="1"/>
  <c r="AO270" i="3" s="1"/>
  <c r="AO271" i="3" s="1"/>
  <c r="AO272" i="3" s="1"/>
  <c r="AO273" i="3" s="1"/>
  <c r="AO274" i="3" s="1"/>
  <c r="AO275" i="3" s="1"/>
  <c r="AO276" i="3" s="1"/>
  <c r="AO277" i="3" s="1"/>
  <c r="AO278" i="3" s="1"/>
  <c r="AO279" i="3" s="1"/>
  <c r="AO280" i="3" s="1"/>
  <c r="AO281" i="3" s="1"/>
  <c r="AO282" i="3" s="1"/>
  <c r="AO283" i="3" s="1"/>
  <c r="AO284" i="3" s="1"/>
  <c r="AO285" i="3" s="1"/>
  <c r="AO286" i="3" s="1"/>
  <c r="AO287" i="3" s="1"/>
  <c r="AO288" i="3" s="1"/>
  <c r="AO289" i="3" s="1"/>
  <c r="AO290" i="3" s="1"/>
  <c r="AO291" i="3" s="1"/>
  <c r="AO292" i="3" s="1"/>
  <c r="AO293" i="3" s="1"/>
  <c r="AO294" i="3" s="1"/>
  <c r="AO295" i="3" s="1"/>
  <c r="AO296" i="3" s="1"/>
  <c r="AO297" i="3" s="1"/>
  <c r="AO298" i="3" s="1"/>
  <c r="AO299" i="3" s="1"/>
  <c r="AO300" i="3" s="1"/>
  <c r="AO301" i="3" s="1"/>
  <c r="AO302" i="3" s="1"/>
  <c r="AO303" i="3" s="1"/>
  <c r="AO304" i="3" s="1"/>
  <c r="AO305" i="3" s="1"/>
  <c r="AO306" i="3" s="1"/>
  <c r="AO307" i="3" s="1"/>
  <c r="AO308" i="3" s="1"/>
  <c r="AO309" i="3" s="1"/>
  <c r="AO310" i="3" s="1"/>
  <c r="AO311" i="3" s="1"/>
  <c r="AO312" i="3" s="1"/>
  <c r="AO313" i="3" s="1"/>
  <c r="AO314" i="3" s="1"/>
  <c r="AO315" i="3" s="1"/>
  <c r="AO316" i="3" s="1"/>
  <c r="AO317" i="3" s="1"/>
  <c r="AO318" i="3" s="1"/>
  <c r="AO319" i="3" s="1"/>
  <c r="AO320" i="3" s="1"/>
  <c r="AO321" i="3" s="1"/>
  <c r="AO322" i="3" s="1"/>
  <c r="AO323" i="3" s="1"/>
  <c r="AO324" i="3" s="1"/>
  <c r="AO325" i="3" s="1"/>
  <c r="AO326" i="3" s="1"/>
  <c r="AO327" i="3" s="1"/>
  <c r="AO328" i="3" s="1"/>
  <c r="AO329" i="3" s="1"/>
  <c r="AO330" i="3" s="1"/>
  <c r="AO331" i="3" s="1"/>
  <c r="AO332" i="3" s="1"/>
  <c r="AO333" i="3" s="1"/>
  <c r="AO334" i="3" s="1"/>
  <c r="AO335" i="3" s="1"/>
  <c r="AO336" i="3" s="1"/>
  <c r="AO337" i="3" s="1"/>
  <c r="AO338" i="3" s="1"/>
  <c r="AO339" i="3" s="1"/>
  <c r="AO340" i="3" s="1"/>
  <c r="AO341" i="3" s="1"/>
  <c r="AO342" i="3" s="1"/>
  <c r="AO343" i="3" s="1"/>
  <c r="AO344" i="3" s="1"/>
  <c r="AO345" i="3" s="1"/>
  <c r="AO346" i="3" s="1"/>
  <c r="AO347" i="3" s="1"/>
  <c r="AO348" i="3" s="1"/>
  <c r="AO349" i="3" s="1"/>
  <c r="AO350" i="3" s="1"/>
  <c r="AO351" i="3" s="1"/>
  <c r="AO352" i="3" s="1"/>
  <c r="AO353" i="3" s="1"/>
  <c r="AO354" i="3" s="1"/>
  <c r="AO355" i="3" s="1"/>
  <c r="AO356" i="3" s="1"/>
  <c r="AO357" i="3" s="1"/>
  <c r="AO358" i="3" s="1"/>
  <c r="AO359" i="3" s="1"/>
  <c r="AO360" i="3" s="1"/>
  <c r="AO361" i="3" s="1"/>
  <c r="AO362" i="3" s="1"/>
  <c r="AO363" i="3" s="1"/>
  <c r="AO364" i="3" s="1"/>
  <c r="AO365" i="3" s="1"/>
  <c r="AO366" i="3" s="1"/>
  <c r="AO367" i="3" s="1"/>
  <c r="AO368" i="3" s="1"/>
  <c r="AO369" i="3" s="1"/>
  <c r="AO370" i="3" s="1"/>
  <c r="AO371" i="3" s="1"/>
  <c r="Q9" i="3"/>
  <c r="W9" i="3" s="1"/>
  <c r="R20" i="3"/>
  <c r="Q95" i="3"/>
  <c r="Y95" i="3" s="1"/>
  <c r="R52" i="3"/>
  <c r="R232" i="3"/>
  <c r="Q248" i="3"/>
  <c r="Y248" i="3" s="1"/>
  <c r="Q276" i="3"/>
  <c r="Y276" i="3" s="1"/>
  <c r="Q335" i="3"/>
  <c r="Y335" i="3" s="1"/>
  <c r="R24" i="3"/>
  <c r="R41" i="3"/>
  <c r="R93" i="3"/>
  <c r="R192" i="3"/>
  <c r="Q171" i="3"/>
  <c r="Y171" i="3" s="1"/>
  <c r="Q193" i="3"/>
  <c r="Y193" i="3" s="1"/>
  <c r="R282" i="3"/>
  <c r="Q351" i="3"/>
  <c r="Y351" i="3" s="1"/>
  <c r="R363" i="3"/>
  <c r="Q356" i="3"/>
  <c r="Y356" i="3" s="1"/>
  <c r="AB315" i="3"/>
  <c r="AB316" i="3" s="1"/>
  <c r="AB317" i="3" s="1"/>
  <c r="AB318" i="3" s="1"/>
  <c r="AB319" i="3" s="1"/>
  <c r="AB320" i="3" s="1"/>
  <c r="AB321" i="3" s="1"/>
  <c r="AB322" i="3" s="1"/>
  <c r="AB323" i="3" s="1"/>
  <c r="AB324" i="3" s="1"/>
  <c r="AB325" i="3" s="1"/>
  <c r="AB326" i="3" s="1"/>
  <c r="AB327" i="3" s="1"/>
  <c r="AB328" i="3" s="1"/>
  <c r="AB329" i="3" s="1"/>
  <c r="AB330" i="3" s="1"/>
  <c r="AB331" i="3" s="1"/>
  <c r="AB332" i="3" s="1"/>
  <c r="AB333" i="3" s="1"/>
  <c r="AB334" i="3" s="1"/>
  <c r="AB335" i="3" s="1"/>
  <c r="AB336" i="3" s="1"/>
  <c r="AB337" i="3" s="1"/>
  <c r="AB338" i="3" s="1"/>
  <c r="AB339" i="3" s="1"/>
  <c r="AB340" i="3" s="1"/>
  <c r="AB341" i="3" s="1"/>
  <c r="AB342" i="3" s="1"/>
  <c r="AB343" i="3" s="1"/>
  <c r="AB344" i="3" s="1"/>
  <c r="AB345" i="3" s="1"/>
  <c r="AB346" i="3" s="1"/>
  <c r="AB347" i="3" s="1"/>
  <c r="AB348" i="3" s="1"/>
  <c r="AB349" i="3" s="1"/>
  <c r="AB350" i="3" s="1"/>
  <c r="AB351" i="3" s="1"/>
  <c r="AB352" i="3" s="1"/>
  <c r="AB353" i="3" s="1"/>
  <c r="AB354" i="3" s="1"/>
  <c r="AB355" i="3" s="1"/>
  <c r="AB356" i="3" s="1"/>
  <c r="AB357" i="3" s="1"/>
  <c r="AB358" i="3" s="1"/>
  <c r="AB359" i="3" s="1"/>
  <c r="AB360" i="3" s="1"/>
  <c r="AB361" i="3" s="1"/>
  <c r="AB362" i="3" s="1"/>
  <c r="AB363" i="3" s="1"/>
  <c r="AB364" i="3" s="1"/>
  <c r="AB365" i="3" s="1"/>
  <c r="AB366" i="3" s="1"/>
  <c r="AB367" i="3" s="1"/>
  <c r="AB368" i="3" s="1"/>
  <c r="AB369" i="3" s="1"/>
  <c r="AB370" i="3" s="1"/>
  <c r="AB371" i="3" s="1"/>
  <c r="R40" i="3"/>
  <c r="Q136" i="3"/>
  <c r="Y136" i="3" s="1"/>
  <c r="Q146" i="3"/>
  <c r="Y146" i="3" s="1"/>
  <c r="Q170" i="3"/>
  <c r="Y170" i="3" s="1"/>
  <c r="Q214" i="3"/>
  <c r="Y214" i="3" s="1"/>
  <c r="Q194" i="3"/>
  <c r="Y194" i="3" s="1"/>
  <c r="Q226" i="3"/>
  <c r="Y226" i="3" s="1"/>
  <c r="Q333" i="3"/>
  <c r="Y333" i="3" s="1"/>
  <c r="Q130" i="3"/>
  <c r="Y130" i="3" s="1"/>
  <c r="R262" i="3"/>
  <c r="Q340" i="3"/>
  <c r="Y340" i="3" s="1"/>
  <c r="R13" i="3"/>
  <c r="Q21" i="3"/>
  <c r="Q128" i="3"/>
  <c r="Y128" i="3" s="1"/>
  <c r="Q86" i="3"/>
  <c r="Y86" i="3" s="1"/>
  <c r="Q129" i="3"/>
  <c r="R140" i="3"/>
  <c r="Q206" i="3"/>
  <c r="Y206" i="3" s="1"/>
  <c r="Q251" i="3"/>
  <c r="Y251" i="3" s="1"/>
  <c r="R114" i="3"/>
  <c r="Q369" i="3"/>
  <c r="Y369" i="3" s="1"/>
  <c r="Q187" i="3"/>
  <c r="Y187" i="3" s="1"/>
  <c r="R122" i="3"/>
  <c r="R279" i="3"/>
  <c r="Q306" i="3"/>
  <c r="Y306" i="3" s="1"/>
  <c r="R370" i="3"/>
  <c r="R342" i="3"/>
  <c r="Q22" i="3"/>
  <c r="R10" i="3"/>
  <c r="Q61" i="3"/>
  <c r="Y61" i="3" s="1"/>
  <c r="Q154" i="3"/>
  <c r="Y154" i="3" s="1"/>
  <c r="Q102" i="3"/>
  <c r="Y102" i="3" s="1"/>
  <c r="R200" i="3"/>
  <c r="R224" i="3"/>
  <c r="Q305" i="3"/>
  <c r="R179" i="3"/>
  <c r="R266" i="3"/>
  <c r="Q314" i="3"/>
  <c r="Y314" i="3" s="1"/>
  <c r="Q348" i="3"/>
  <c r="Y348" i="3" s="1"/>
  <c r="Q120" i="3"/>
  <c r="Y120" i="3" s="1"/>
  <c r="Q121" i="3"/>
  <c r="Y121" i="3" s="1"/>
  <c r="Q167" i="3"/>
  <c r="Y167" i="3" s="1"/>
  <c r="Q321" i="3"/>
  <c r="Y321" i="3" s="1"/>
  <c r="R242" i="3"/>
  <c r="Q280" i="3"/>
  <c r="Y280" i="3" s="1"/>
  <c r="Q298" i="3"/>
  <c r="Y298" i="3" s="1"/>
  <c r="Q108" i="3"/>
  <c r="Y108" i="3" s="1"/>
  <c r="Q116" i="3"/>
  <c r="Y116" i="3" s="1"/>
  <c r="Q259" i="3"/>
  <c r="Y259" i="3" s="1"/>
  <c r="R16" i="3"/>
  <c r="Q240" i="3"/>
  <c r="Y240" i="3" s="1"/>
  <c r="Q77" i="3"/>
  <c r="Y77" i="3" s="1"/>
  <c r="Q328" i="3"/>
  <c r="Y328" i="3" s="1"/>
  <c r="Q69" i="3"/>
  <c r="Y69" i="3" s="1"/>
  <c r="Q66" i="3"/>
  <c r="Y66" i="3" s="1"/>
  <c r="Q65" i="3"/>
  <c r="Y65" i="3" s="1"/>
  <c r="R101" i="3"/>
  <c r="Q142" i="3"/>
  <c r="Y142" i="3" s="1"/>
  <c r="Q158" i="3"/>
  <c r="Y158" i="3" s="1"/>
  <c r="Q174" i="3"/>
  <c r="Y174" i="3" s="1"/>
  <c r="Q222" i="3"/>
  <c r="Y222" i="3" s="1"/>
  <c r="Q159" i="3"/>
  <c r="Y159" i="3" s="1"/>
  <c r="R208" i="3"/>
  <c r="Q337" i="3"/>
  <c r="Y337" i="3" s="1"/>
  <c r="Q288" i="3"/>
  <c r="Y288" i="3" s="1"/>
  <c r="Q139" i="3"/>
  <c r="Y139" i="3" s="1"/>
  <c r="Q164" i="3"/>
  <c r="Y164" i="3" s="1"/>
  <c r="Q318" i="3"/>
  <c r="Y318" i="3" s="1"/>
  <c r="Q334" i="3"/>
  <c r="Y334" i="3" s="1"/>
  <c r="R350" i="3"/>
  <c r="Q358" i="3"/>
  <c r="Y358" i="3" s="1"/>
  <c r="Q38" i="3"/>
  <c r="Y38" i="3" s="1"/>
  <c r="Q123" i="3"/>
  <c r="Y123" i="3" s="1"/>
  <c r="Q127" i="3"/>
  <c r="Y127" i="3" s="1"/>
  <c r="Q131" i="3"/>
  <c r="Y131" i="3" s="1"/>
  <c r="Q186" i="3"/>
  <c r="Y186" i="3" s="1"/>
  <c r="Q143" i="3"/>
  <c r="Y143" i="3" s="1"/>
  <c r="Q161" i="3"/>
  <c r="Y161" i="3" s="1"/>
  <c r="Q273" i="3"/>
  <c r="Y273" i="3" s="1"/>
  <c r="Q260" i="3"/>
  <c r="Y260" i="3" s="1"/>
  <c r="Q33" i="3"/>
  <c r="Y33" i="3" s="1"/>
  <c r="R156" i="3"/>
  <c r="Q117" i="3"/>
  <c r="R234" i="3"/>
  <c r="R205" i="3"/>
  <c r="Q233" i="3"/>
  <c r="Y233" i="3" s="1"/>
  <c r="Q320" i="3"/>
  <c r="Y320" i="3" s="1"/>
  <c r="Q336" i="3"/>
  <c r="Y336" i="3" s="1"/>
  <c r="Q106" i="3"/>
  <c r="Y106" i="3" s="1"/>
  <c r="R106" i="3"/>
  <c r="Q111" i="3"/>
  <c r="Y111" i="3" s="1"/>
  <c r="Q135" i="3"/>
  <c r="Y135" i="3" s="1"/>
  <c r="Q241" i="3"/>
  <c r="Y241" i="3" s="1"/>
  <c r="Q253" i="3"/>
  <c r="Y253" i="3" s="1"/>
  <c r="Q269" i="3"/>
  <c r="Y269" i="3" s="1"/>
  <c r="Q11" i="3"/>
  <c r="Y11" i="3" s="1"/>
  <c r="R330" i="3"/>
  <c r="Q360" i="3"/>
  <c r="Y360" i="3" s="1"/>
  <c r="Q244" i="3"/>
  <c r="Y244" i="3" s="1"/>
  <c r="Q284" i="3"/>
  <c r="Y284" i="3" s="1"/>
  <c r="Q44" i="3"/>
  <c r="Y44" i="3" s="1"/>
  <c r="R44" i="3"/>
  <c r="R220" i="3"/>
  <c r="Q220" i="3"/>
  <c r="Y220" i="3" s="1"/>
  <c r="Q83" i="3"/>
  <c r="Y83" i="3" s="1"/>
  <c r="Q151" i="3"/>
  <c r="Y151" i="3" s="1"/>
  <c r="Q285" i="3"/>
  <c r="Y285" i="3" s="1"/>
  <c r="Q349" i="3"/>
  <c r="Y349" i="3" s="1"/>
  <c r="Q252" i="3"/>
  <c r="Y252" i="3" s="1"/>
  <c r="Q48" i="3"/>
  <c r="Y48" i="3" s="1"/>
  <c r="R48" i="3"/>
  <c r="Q352" i="3"/>
  <c r="Y352" i="3" s="1"/>
  <c r="Q81" i="3"/>
  <c r="Y81" i="3" s="1"/>
  <c r="Q97" i="3"/>
  <c r="Y97" i="3" s="1"/>
  <c r="R97" i="3"/>
  <c r="Q254" i="3"/>
  <c r="Y254" i="3" s="1"/>
  <c r="R254" i="3"/>
  <c r="Q368" i="3"/>
  <c r="Y368" i="3" s="1"/>
  <c r="Q344" i="3"/>
  <c r="Y344" i="3" s="1"/>
  <c r="Q14" i="3"/>
  <c r="Q27" i="3"/>
  <c r="Y27" i="3" s="1"/>
  <c r="Q113" i="3"/>
  <c r="Y113" i="3" s="1"/>
  <c r="Q119" i="3"/>
  <c r="Y119" i="3" s="1"/>
  <c r="R250" i="3"/>
  <c r="Q257" i="3"/>
  <c r="Y257" i="3" s="1"/>
  <c r="Q265" i="3"/>
  <c r="Y265" i="3" s="1"/>
  <c r="R152" i="3"/>
  <c r="Q191" i="3"/>
  <c r="Y191" i="3" s="1"/>
  <c r="R338" i="3"/>
  <c r="Q354" i="3"/>
  <c r="Y354" i="3" s="1"/>
  <c r="Q294" i="3"/>
  <c r="Y294" i="3" s="1"/>
  <c r="Q315" i="3"/>
  <c r="Y315" i="3" s="1"/>
  <c r="Q267" i="3"/>
  <c r="Y267" i="3" s="1"/>
  <c r="R188" i="3"/>
  <c r="Q188" i="3"/>
  <c r="Y188" i="3" s="1"/>
  <c r="R228" i="3"/>
  <c r="Q228" i="3"/>
  <c r="Y228" i="3" s="1"/>
  <c r="Q30" i="3"/>
  <c r="Y30" i="3" s="1"/>
  <c r="R255" i="3"/>
  <c r="Q255" i="3"/>
  <c r="Y255" i="3" s="1"/>
  <c r="Q264" i="3"/>
  <c r="Y264" i="3" s="1"/>
  <c r="Q304" i="3"/>
  <c r="Y304" i="3" s="1"/>
  <c r="Q46" i="3"/>
  <c r="Y46" i="3" s="1"/>
  <c r="Q94" i="3"/>
  <c r="Y94" i="3" s="1"/>
  <c r="Q256" i="3"/>
  <c r="Y256" i="3" s="1"/>
  <c r="Q308" i="3"/>
  <c r="Y308" i="3" s="1"/>
  <c r="Q243" i="3"/>
  <c r="Y243" i="3" s="1"/>
  <c r="Q17" i="3"/>
  <c r="Y17" i="3" s="1"/>
  <c r="Q31" i="3"/>
  <c r="Y31" i="3" s="1"/>
  <c r="Q71" i="3"/>
  <c r="Y71" i="3" s="1"/>
  <c r="Q79" i="3"/>
  <c r="Q182" i="3"/>
  <c r="Y182" i="3" s="1"/>
  <c r="Q145" i="3"/>
  <c r="Y145" i="3" s="1"/>
  <c r="Q207" i="3"/>
  <c r="Y207" i="3" s="1"/>
  <c r="Q245" i="3"/>
  <c r="Y245" i="3" s="1"/>
  <c r="R196" i="3"/>
  <c r="Q196" i="3"/>
  <c r="Y196" i="3" s="1"/>
  <c r="Q28" i="3"/>
  <c r="Y28" i="3" s="1"/>
  <c r="R28" i="3"/>
  <c r="Q73" i="3"/>
  <c r="Y73" i="3" s="1"/>
  <c r="Q212" i="3"/>
  <c r="Y212" i="3" s="1"/>
  <c r="Q50" i="3"/>
  <c r="Y50" i="3" s="1"/>
  <c r="Q239" i="3"/>
  <c r="Y239" i="3" s="1"/>
  <c r="Q47" i="3"/>
  <c r="Y47" i="3" s="1"/>
  <c r="R49" i="3"/>
  <c r="Q49" i="3"/>
  <c r="Y49" i="3" s="1"/>
  <c r="R57" i="3"/>
  <c r="Q57" i="3"/>
  <c r="Y57" i="3" s="1"/>
  <c r="Q19" i="3"/>
  <c r="Y19" i="3" s="1"/>
  <c r="Q72" i="3"/>
  <c r="Y72" i="3" s="1"/>
  <c r="R72" i="3"/>
  <c r="Q82" i="3"/>
  <c r="Y82" i="3" s="1"/>
  <c r="Q109" i="3"/>
  <c r="Y109" i="3" s="1"/>
  <c r="Q74" i="3"/>
  <c r="Y74" i="3" s="1"/>
  <c r="Q88" i="3"/>
  <c r="Y88" i="3" s="1"/>
  <c r="R133" i="3"/>
  <c r="Q133" i="3"/>
  <c r="Y133" i="3" s="1"/>
  <c r="Q141" i="3"/>
  <c r="Y141" i="3" s="1"/>
  <c r="Q157" i="3"/>
  <c r="Y157" i="3" s="1"/>
  <c r="Q173" i="3"/>
  <c r="Y173" i="3" s="1"/>
  <c r="R175" i="3"/>
  <c r="Q175" i="3"/>
  <c r="Y175" i="3" s="1"/>
  <c r="Q99" i="3"/>
  <c r="Y99" i="3" s="1"/>
  <c r="Q199" i="3"/>
  <c r="Y199" i="3" s="1"/>
  <c r="Q231" i="3"/>
  <c r="Y231" i="3" s="1"/>
  <c r="Q293" i="3"/>
  <c r="Y293" i="3" s="1"/>
  <c r="Q325" i="3"/>
  <c r="Y325" i="3" s="1"/>
  <c r="Q357" i="3"/>
  <c r="Y357" i="3" s="1"/>
  <c r="Q292" i="3"/>
  <c r="Y292" i="3" s="1"/>
  <c r="R55" i="3"/>
  <c r="Q55" i="3"/>
  <c r="Y55" i="3" s="1"/>
  <c r="Q63" i="3"/>
  <c r="Y63" i="3" s="1"/>
  <c r="R63" i="3"/>
  <c r="Q68" i="3"/>
  <c r="Y68" i="3" s="1"/>
  <c r="R68" i="3"/>
  <c r="Q84" i="3"/>
  <c r="Y84" i="3" s="1"/>
  <c r="R84" i="3"/>
  <c r="R203" i="3"/>
  <c r="Q203" i="3"/>
  <c r="Y203" i="3" s="1"/>
  <c r="R229" i="3"/>
  <c r="Q229" i="3"/>
  <c r="Y229" i="3" s="1"/>
  <c r="Q268" i="3"/>
  <c r="Y268" i="3" s="1"/>
  <c r="Q12" i="3"/>
  <c r="Y12" i="3" s="1"/>
  <c r="R12" i="3"/>
  <c r="R37" i="3"/>
  <c r="Q37" i="3"/>
  <c r="Y37" i="3" s="1"/>
  <c r="R51" i="3"/>
  <c r="Q51" i="3"/>
  <c r="Y51" i="3" s="1"/>
  <c r="R59" i="3"/>
  <c r="Q59" i="3"/>
  <c r="Y59" i="3" s="1"/>
  <c r="Q39" i="3"/>
  <c r="Y39" i="3" s="1"/>
  <c r="Q76" i="3"/>
  <c r="Y76" i="3" s="1"/>
  <c r="R76" i="3"/>
  <c r="Q67" i="3"/>
  <c r="Y67" i="3" s="1"/>
  <c r="Q96" i="3"/>
  <c r="Y96" i="3" s="1"/>
  <c r="Q98" i="3"/>
  <c r="Y98" i="3" s="1"/>
  <c r="Q78" i="3"/>
  <c r="Y78" i="3" s="1"/>
  <c r="Q90" i="3"/>
  <c r="Y90" i="3" s="1"/>
  <c r="Q137" i="3"/>
  <c r="Y137" i="3" s="1"/>
  <c r="R195" i="3"/>
  <c r="Q195" i="3"/>
  <c r="Y195" i="3" s="1"/>
  <c r="R211" i="3"/>
  <c r="Q211" i="3"/>
  <c r="Y211" i="3" s="1"/>
  <c r="R227" i="3"/>
  <c r="Q227" i="3"/>
  <c r="Y227" i="3" s="1"/>
  <c r="Q223" i="3"/>
  <c r="Y223" i="3" s="1"/>
  <c r="Q309" i="3"/>
  <c r="Y309" i="3" s="1"/>
  <c r="R213" i="3"/>
  <c r="Q213" i="3"/>
  <c r="Y213" i="3" s="1"/>
  <c r="Q249" i="3"/>
  <c r="Y249" i="3" s="1"/>
  <c r="R107" i="3"/>
  <c r="Q107" i="3"/>
  <c r="Y107" i="3" s="1"/>
  <c r="R219" i="3"/>
  <c r="Q219" i="3"/>
  <c r="Y219" i="3" s="1"/>
  <c r="Q246" i="3"/>
  <c r="Y246" i="3" s="1"/>
  <c r="R246" i="3"/>
  <c r="Q43" i="3"/>
  <c r="Y43" i="3" s="1"/>
  <c r="R53" i="3"/>
  <c r="Q53" i="3"/>
  <c r="Y53" i="3" s="1"/>
  <c r="Q15" i="3"/>
  <c r="Y15" i="3" s="1"/>
  <c r="Q23" i="3"/>
  <c r="Y23" i="3" s="1"/>
  <c r="Q80" i="3"/>
  <c r="Y80" i="3" s="1"/>
  <c r="R80" i="3"/>
  <c r="Q35" i="3"/>
  <c r="Y35" i="3" s="1"/>
  <c r="Q91" i="3"/>
  <c r="Y91" i="3" s="1"/>
  <c r="R115" i="3"/>
  <c r="Q115" i="3"/>
  <c r="Y115" i="3" s="1"/>
  <c r="Q70" i="3"/>
  <c r="Y70" i="3" s="1"/>
  <c r="Q105" i="3"/>
  <c r="Y105" i="3" s="1"/>
  <c r="Q149" i="3"/>
  <c r="Y149" i="3" s="1"/>
  <c r="Q165" i="3"/>
  <c r="Y165" i="3" s="1"/>
  <c r="Q181" i="3"/>
  <c r="Y181" i="3" s="1"/>
  <c r="Q100" i="3"/>
  <c r="Y100" i="3" s="1"/>
  <c r="R183" i="3"/>
  <c r="Q183" i="3"/>
  <c r="Y183" i="3" s="1"/>
  <c r="Q153" i="3"/>
  <c r="Y153" i="3" s="1"/>
  <c r="Q169" i="3"/>
  <c r="Y169" i="3" s="1"/>
  <c r="Q177" i="3"/>
  <c r="Y177" i="3" s="1"/>
  <c r="Q215" i="3"/>
  <c r="Y215" i="3" s="1"/>
  <c r="Q277" i="3"/>
  <c r="Y277" i="3" s="1"/>
  <c r="Q237" i="3"/>
  <c r="Y237" i="3" s="1"/>
  <c r="Q281" i="3"/>
  <c r="Y281" i="3" s="1"/>
  <c r="Q341" i="3"/>
  <c r="Y341" i="3" s="1"/>
  <c r="R221" i="3"/>
  <c r="Q221" i="3"/>
  <c r="Y221" i="3" s="1"/>
  <c r="Q238" i="3"/>
  <c r="Y238" i="3" s="1"/>
  <c r="R238" i="3"/>
  <c r="R307" i="3"/>
  <c r="Q307" i="3"/>
  <c r="Y307" i="3" s="1"/>
  <c r="R323" i="3"/>
  <c r="Q323" i="3"/>
  <c r="Y323" i="3" s="1"/>
  <c r="R339" i="3"/>
  <c r="Q339" i="3"/>
  <c r="Y339" i="3" s="1"/>
  <c r="R355" i="3"/>
  <c r="Q355" i="3"/>
  <c r="Y355" i="3" s="1"/>
  <c r="Q289" i="3"/>
  <c r="Y289" i="3" s="1"/>
  <c r="Y42" i="3"/>
  <c r="Y117" i="3"/>
  <c r="Y54" i="3"/>
  <c r="Y10" i="3"/>
  <c r="Y230" i="3"/>
  <c r="Y262" i="3"/>
  <c r="Y225" i="3"/>
  <c r="Y129" i="3"/>
  <c r="Y202" i="3"/>
  <c r="Y210" i="3"/>
  <c r="Y85" i="3"/>
  <c r="Y322" i="3"/>
  <c r="Y242" i="3"/>
  <c r="Y258" i="3"/>
  <c r="Y274" i="3"/>
  <c r="Y353" i="3"/>
  <c r="Y40" i="3"/>
  <c r="Y366" i="3"/>
  <c r="Y342" i="3"/>
  <c r="Y270" i="3"/>
  <c r="Y338" i="3"/>
  <c r="Y326" i="3"/>
  <c r="Y361" i="3"/>
  <c r="Y363" i="3"/>
  <c r="Y346" i="3"/>
  <c r="Y327" i="3"/>
  <c r="Y286" i="3"/>
  <c r="Y319" i="3"/>
  <c r="Y311" i="3"/>
  <c r="Y163" i="3"/>
  <c r="Y34" i="3"/>
  <c r="Y13" i="3"/>
  <c r="Y370" i="3"/>
  <c r="Y296" i="3"/>
  <c r="Y103" i="3"/>
  <c r="Y87" i="3"/>
  <c r="E4" i="3"/>
  <c r="Y350" i="3"/>
  <c r="Y343" i="3"/>
  <c r="Y332" i="3"/>
  <c r="Y301" i="3"/>
  <c r="Y271" i="3"/>
  <c r="Y290" i="3"/>
  <c r="Y147" i="3"/>
  <c r="Y79" i="3"/>
  <c r="Y162" i="3"/>
  <c r="Y138" i="3"/>
  <c r="Y122" i="3"/>
  <c r="Y114" i="3"/>
  <c r="Y263" i="3"/>
  <c r="Y305" i="3"/>
  <c r="Y25" i="3"/>
  <c r="Y297" i="3"/>
  <c r="Y155" i="3"/>
  <c r="Y75" i="3"/>
  <c r="Y150" i="3"/>
  <c r="Y362" i="3"/>
  <c r="Y24" i="3"/>
  <c r="Y36" i="3"/>
  <c r="AO5" i="3" l="1"/>
  <c r="T8" i="3"/>
  <c r="Y14" i="3"/>
  <c r="W14" i="3"/>
  <c r="Y9" i="3"/>
  <c r="Y21" i="3"/>
  <c r="W21" i="3"/>
  <c r="Y22" i="3"/>
  <c r="W22" i="3"/>
  <c r="T9" i="3"/>
  <c r="Y8" i="3"/>
  <c r="T10" i="3"/>
  <c r="T11" i="3"/>
  <c r="S12" i="3"/>
  <c r="AP5" i="3" l="1"/>
  <c r="AE4" i="3"/>
  <c r="T12" i="3"/>
  <c r="S13" i="3"/>
  <c r="T13" i="3" l="1"/>
  <c r="S14" i="3"/>
  <c r="T14" i="3" l="1"/>
  <c r="S15" i="3"/>
  <c r="T15" i="3" l="1"/>
  <c r="S16" i="3"/>
  <c r="T16" i="3" l="1"/>
  <c r="S17" i="3"/>
  <c r="T17" i="3" l="1"/>
  <c r="S18" i="3"/>
  <c r="T18" i="3" l="1"/>
  <c r="S19" i="3"/>
  <c r="T19" i="3" l="1"/>
  <c r="S20" i="3"/>
  <c r="T20" i="3" l="1"/>
  <c r="S21" i="3"/>
  <c r="T21" i="3" l="1"/>
  <c r="S22" i="3"/>
  <c r="T22" i="3" l="1"/>
  <c r="S23" i="3"/>
  <c r="T23" i="3" l="1"/>
  <c r="S24" i="3"/>
  <c r="T24" i="3" l="1"/>
  <c r="S25" i="3"/>
  <c r="T25" i="3" l="1"/>
  <c r="S26" i="3"/>
  <c r="T26" i="3" l="1"/>
  <c r="S27" i="3"/>
  <c r="T27" i="3" l="1"/>
  <c r="S28" i="3"/>
  <c r="T28" i="3" l="1"/>
  <c r="S29" i="3"/>
  <c r="T29" i="3" l="1"/>
  <c r="S30" i="3"/>
  <c r="T30" i="3" l="1"/>
  <c r="S31" i="3"/>
  <c r="T31" i="3" l="1"/>
  <c r="S32" i="3"/>
  <c r="T32" i="3" l="1"/>
  <c r="S33" i="3"/>
  <c r="T33" i="3" l="1"/>
  <c r="S34" i="3"/>
  <c r="T34" i="3" l="1"/>
  <c r="S35" i="3"/>
  <c r="T35" i="3" l="1"/>
  <c r="S36" i="3"/>
  <c r="T36" i="3" l="1"/>
  <c r="S37" i="3"/>
  <c r="T37" i="3" l="1"/>
  <c r="S38" i="3"/>
  <c r="T38" i="3" l="1"/>
  <c r="S39" i="3"/>
  <c r="T39" i="3" l="1"/>
  <c r="S40" i="3"/>
  <c r="T40" i="3" l="1"/>
  <c r="S41" i="3"/>
  <c r="T41" i="3" l="1"/>
  <c r="S42" i="3"/>
  <c r="T42" i="3" l="1"/>
  <c r="S43" i="3"/>
  <c r="T43" i="3" l="1"/>
  <c r="S44" i="3"/>
  <c r="T44" i="3" l="1"/>
  <c r="S45" i="3"/>
  <c r="T45" i="3" l="1"/>
  <c r="S46" i="3"/>
  <c r="T46" i="3" l="1"/>
  <c r="S47" i="3"/>
  <c r="T47" i="3" l="1"/>
  <c r="S48" i="3"/>
  <c r="T48" i="3" l="1"/>
  <c r="S49" i="3"/>
  <c r="T49" i="3" l="1"/>
  <c r="S50" i="3"/>
  <c r="S51" i="3" l="1"/>
  <c r="T50" i="3"/>
  <c r="T51" i="3" l="1"/>
  <c r="S52" i="3"/>
  <c r="T52" i="3" l="1"/>
  <c r="S53" i="3"/>
  <c r="T53" i="3" l="1"/>
  <c r="S54" i="3"/>
  <c r="S55" i="3" l="1"/>
  <c r="T54" i="3"/>
  <c r="T55" i="3" l="1"/>
  <c r="S56" i="3"/>
  <c r="T56" i="3" l="1"/>
  <c r="S57" i="3"/>
  <c r="T57" i="3" l="1"/>
  <c r="S58" i="3"/>
  <c r="S59" i="3" l="1"/>
  <c r="T58" i="3"/>
  <c r="T59" i="3" l="1"/>
  <c r="S60" i="3"/>
  <c r="S61" i="3" l="1"/>
  <c r="T60" i="3"/>
  <c r="S62" i="3" l="1"/>
  <c r="T61" i="3"/>
  <c r="S63" i="3" l="1"/>
  <c r="T62" i="3"/>
  <c r="T63" i="3" l="1"/>
  <c r="S64" i="3"/>
  <c r="T64" i="3" l="1"/>
  <c r="S65" i="3"/>
  <c r="T65" i="3" l="1"/>
  <c r="S66" i="3"/>
  <c r="S67" i="3" l="1"/>
  <c r="T66" i="3"/>
  <c r="T67" i="3" l="1"/>
  <c r="S68" i="3"/>
  <c r="T68" i="3" l="1"/>
  <c r="S69" i="3"/>
  <c r="T69" i="3" l="1"/>
  <c r="S70" i="3"/>
  <c r="S71" i="3" l="1"/>
  <c r="T70" i="3"/>
  <c r="T71" i="3" l="1"/>
  <c r="S72" i="3"/>
  <c r="T72" i="3" l="1"/>
  <c r="S73" i="3"/>
  <c r="T73" i="3" l="1"/>
  <c r="S74" i="3"/>
  <c r="S75" i="3" l="1"/>
  <c r="T74" i="3"/>
  <c r="T75" i="3" l="1"/>
  <c r="S76" i="3"/>
  <c r="T76" i="3" l="1"/>
  <c r="S77" i="3"/>
  <c r="T77" i="3" l="1"/>
  <c r="S78" i="3"/>
  <c r="S79" i="3" l="1"/>
  <c r="T78" i="3"/>
  <c r="T79" i="3" l="1"/>
  <c r="S80" i="3"/>
  <c r="T80" i="3" l="1"/>
  <c r="S81" i="3"/>
  <c r="T81" i="3" l="1"/>
  <c r="S82" i="3"/>
  <c r="S83" i="3" l="1"/>
  <c r="T82" i="3"/>
  <c r="T83" i="3" l="1"/>
  <c r="S84" i="3"/>
  <c r="T84" i="3" l="1"/>
  <c r="S85" i="3"/>
  <c r="S86" i="3" l="1"/>
  <c r="T85" i="3"/>
  <c r="S87" i="3" l="1"/>
  <c r="T86" i="3"/>
  <c r="S88" i="3" l="1"/>
  <c r="T87" i="3"/>
  <c r="T88" i="3" l="1"/>
  <c r="S89" i="3"/>
  <c r="T89" i="3" l="1"/>
  <c r="S90" i="3"/>
  <c r="S91" i="3" l="1"/>
  <c r="T90" i="3"/>
  <c r="S92" i="3" l="1"/>
  <c r="T91" i="3"/>
  <c r="T92" i="3" l="1"/>
  <c r="S93" i="3"/>
  <c r="S94" i="3" l="1"/>
  <c r="T93" i="3"/>
  <c r="S95" i="3" l="1"/>
  <c r="T94" i="3"/>
  <c r="S96" i="3" l="1"/>
  <c r="T95" i="3"/>
  <c r="T96" i="3" l="1"/>
  <c r="S97" i="3"/>
  <c r="T97" i="3" l="1"/>
  <c r="S98" i="3"/>
  <c r="S99" i="3" l="1"/>
  <c r="T98" i="3"/>
  <c r="S100" i="3" l="1"/>
  <c r="T99" i="3"/>
  <c r="T100" i="3" l="1"/>
  <c r="S101" i="3"/>
  <c r="S102" i="3" l="1"/>
  <c r="T101" i="3"/>
  <c r="T102" i="3" l="1"/>
  <c r="S103" i="3"/>
  <c r="T103" i="3" l="1"/>
  <c r="S104" i="3"/>
  <c r="T104" i="3" l="1"/>
  <c r="S105" i="3"/>
  <c r="T105" i="3" l="1"/>
  <c r="S106" i="3"/>
  <c r="T106" i="3" l="1"/>
  <c r="S107" i="3"/>
  <c r="T107" i="3" l="1"/>
  <c r="S108" i="3"/>
  <c r="T108" i="3" l="1"/>
  <c r="S109" i="3"/>
  <c r="T109" i="3" l="1"/>
  <c r="S110" i="3"/>
  <c r="T110" i="3" l="1"/>
  <c r="S111" i="3"/>
  <c r="T111" i="3" l="1"/>
  <c r="S112" i="3"/>
  <c r="T112" i="3" l="1"/>
  <c r="S113" i="3"/>
  <c r="T113" i="3" l="1"/>
  <c r="S114" i="3"/>
  <c r="T114" i="3" l="1"/>
  <c r="S115" i="3"/>
  <c r="T115" i="3" l="1"/>
  <c r="S116" i="3"/>
  <c r="T116" i="3" l="1"/>
  <c r="S117" i="3"/>
  <c r="T117" i="3" l="1"/>
  <c r="S118" i="3"/>
  <c r="T118" i="3" l="1"/>
  <c r="S119" i="3"/>
  <c r="T119" i="3" l="1"/>
  <c r="S120" i="3"/>
  <c r="T120" i="3" l="1"/>
  <c r="S121" i="3"/>
  <c r="T121" i="3" l="1"/>
  <c r="S122" i="3"/>
  <c r="T122" i="3" l="1"/>
  <c r="S123" i="3"/>
  <c r="T123" i="3" l="1"/>
  <c r="S124" i="3"/>
  <c r="T124" i="3" l="1"/>
  <c r="S125" i="3"/>
  <c r="T125" i="3" l="1"/>
  <c r="S126" i="3"/>
  <c r="T126" i="3" l="1"/>
  <c r="S127" i="3"/>
  <c r="T127" i="3" l="1"/>
  <c r="S128" i="3"/>
  <c r="T128" i="3" l="1"/>
  <c r="S129" i="3"/>
  <c r="T129" i="3" l="1"/>
  <c r="S130" i="3"/>
  <c r="T130" i="3" l="1"/>
  <c r="S131" i="3"/>
  <c r="S132" i="3" l="1"/>
  <c r="T131" i="3"/>
  <c r="S133" i="3" l="1"/>
  <c r="T132" i="3"/>
  <c r="T133" i="3" l="1"/>
  <c r="S134" i="3"/>
  <c r="T134" i="3" l="1"/>
  <c r="S135" i="3"/>
  <c r="T135" i="3" l="1"/>
  <c r="S136" i="3"/>
  <c r="T136" i="3" l="1"/>
  <c r="S137" i="3"/>
  <c r="T137" i="3" l="1"/>
  <c r="S138" i="3"/>
  <c r="S139" i="3" l="1"/>
  <c r="T138" i="3"/>
  <c r="T139" i="3" l="1"/>
  <c r="S140" i="3"/>
  <c r="T140" i="3" l="1"/>
  <c r="S141" i="3"/>
  <c r="T141" i="3" l="1"/>
  <c r="S142" i="3"/>
  <c r="T142" i="3" l="1"/>
  <c r="S143" i="3"/>
  <c r="T143" i="3" l="1"/>
  <c r="S144" i="3"/>
  <c r="T144" i="3" l="1"/>
  <c r="S145" i="3"/>
  <c r="T145" i="3" l="1"/>
  <c r="S146" i="3"/>
  <c r="T146" i="3" l="1"/>
  <c r="S147" i="3"/>
  <c r="T147" i="3" l="1"/>
  <c r="S148" i="3"/>
  <c r="T148" i="3" l="1"/>
  <c r="S149" i="3"/>
  <c r="T149" i="3" l="1"/>
  <c r="S150" i="3"/>
  <c r="T150" i="3" l="1"/>
  <c r="S151" i="3"/>
  <c r="T151" i="3" l="1"/>
  <c r="S152" i="3"/>
  <c r="T152" i="3" l="1"/>
  <c r="S153" i="3"/>
  <c r="T153" i="3" l="1"/>
  <c r="S154" i="3"/>
  <c r="T154" i="3" l="1"/>
  <c r="S155" i="3"/>
  <c r="T155" i="3" l="1"/>
  <c r="S156" i="3"/>
  <c r="T156" i="3" l="1"/>
  <c r="S157" i="3"/>
  <c r="T157" i="3" l="1"/>
  <c r="S158" i="3"/>
  <c r="T158" i="3" l="1"/>
  <c r="S159" i="3"/>
  <c r="T159" i="3" l="1"/>
  <c r="S160" i="3"/>
  <c r="T160" i="3" l="1"/>
  <c r="S161" i="3"/>
  <c r="T161" i="3" l="1"/>
  <c r="S162" i="3"/>
  <c r="T162" i="3" l="1"/>
  <c r="S163" i="3"/>
  <c r="T163" i="3" l="1"/>
  <c r="S164" i="3"/>
  <c r="T164" i="3" l="1"/>
  <c r="S165" i="3"/>
  <c r="T165" i="3" l="1"/>
  <c r="S166" i="3"/>
  <c r="T166" i="3" l="1"/>
  <c r="S167" i="3"/>
  <c r="T167" i="3" l="1"/>
  <c r="S168" i="3"/>
  <c r="T168" i="3" l="1"/>
  <c r="S169" i="3"/>
  <c r="T169" i="3" l="1"/>
  <c r="S170" i="3"/>
  <c r="T170" i="3" l="1"/>
  <c r="S171" i="3"/>
  <c r="T171" i="3" l="1"/>
  <c r="S172" i="3"/>
  <c r="T172" i="3" l="1"/>
  <c r="S173" i="3"/>
  <c r="T173" i="3" l="1"/>
  <c r="S174" i="3"/>
  <c r="T174" i="3" l="1"/>
  <c r="S175" i="3"/>
  <c r="T175" i="3" l="1"/>
  <c r="S176" i="3"/>
  <c r="T176" i="3" l="1"/>
  <c r="S177" i="3"/>
  <c r="T177" i="3" l="1"/>
  <c r="S178" i="3"/>
  <c r="T178" i="3" l="1"/>
  <c r="S179" i="3"/>
  <c r="T179" i="3" l="1"/>
  <c r="S180" i="3"/>
  <c r="T180" i="3" l="1"/>
  <c r="S181" i="3"/>
  <c r="T181" i="3" l="1"/>
  <c r="S182" i="3"/>
  <c r="T182" i="3" l="1"/>
  <c r="S183" i="3"/>
  <c r="T183" i="3" l="1"/>
  <c r="S184" i="3"/>
  <c r="S185" i="3" l="1"/>
  <c r="T184" i="3"/>
  <c r="T185" i="3" l="1"/>
  <c r="S186" i="3"/>
  <c r="T186" i="3" l="1"/>
  <c r="S187" i="3"/>
  <c r="T187" i="3" l="1"/>
  <c r="S188" i="3"/>
  <c r="T188" i="3" l="1"/>
  <c r="S189" i="3"/>
  <c r="T189" i="3" l="1"/>
  <c r="S190" i="3"/>
  <c r="T190" i="3" l="1"/>
  <c r="S191" i="3"/>
  <c r="T191" i="3" l="1"/>
  <c r="S192" i="3"/>
  <c r="S193" i="3" l="1"/>
  <c r="T192" i="3"/>
  <c r="S194" i="3" l="1"/>
  <c r="T193" i="3"/>
  <c r="S195" i="3" l="1"/>
  <c r="T194" i="3"/>
  <c r="T195" i="3" l="1"/>
  <c r="S196" i="3"/>
  <c r="T196" i="3" l="1"/>
  <c r="S197" i="3"/>
  <c r="T197" i="3" l="1"/>
  <c r="S198" i="3"/>
  <c r="T198" i="3" l="1"/>
  <c r="S199" i="3"/>
  <c r="T199" i="3" l="1"/>
  <c r="S200" i="3"/>
  <c r="S201" i="3" l="1"/>
  <c r="T200" i="3"/>
  <c r="S202" i="3" l="1"/>
  <c r="T201" i="3"/>
  <c r="S203" i="3" l="1"/>
  <c r="T202" i="3"/>
  <c r="T203" i="3" l="1"/>
  <c r="S204" i="3"/>
  <c r="T204" i="3" l="1"/>
  <c r="S205" i="3"/>
  <c r="T205" i="3" l="1"/>
  <c r="S206" i="3"/>
  <c r="T206" i="3" l="1"/>
  <c r="S207" i="3"/>
  <c r="T207" i="3" l="1"/>
  <c r="S208" i="3"/>
  <c r="S209" i="3" l="1"/>
  <c r="T208" i="3"/>
  <c r="S210" i="3" l="1"/>
  <c r="T209" i="3"/>
  <c r="S211" i="3" l="1"/>
  <c r="T210" i="3"/>
  <c r="T211" i="3" l="1"/>
  <c r="S212" i="3"/>
  <c r="T212" i="3" l="1"/>
  <c r="S213" i="3"/>
  <c r="T213" i="3" l="1"/>
  <c r="S214" i="3"/>
  <c r="T214" i="3" l="1"/>
  <c r="S215" i="3"/>
  <c r="T215" i="3" l="1"/>
  <c r="S216" i="3"/>
  <c r="S217" i="3" l="1"/>
  <c r="T216" i="3"/>
  <c r="S218" i="3" l="1"/>
  <c r="T217" i="3"/>
  <c r="S219" i="3" l="1"/>
  <c r="T218" i="3"/>
  <c r="T219" i="3" l="1"/>
  <c r="S220" i="3"/>
  <c r="T220" i="3" l="1"/>
  <c r="S221" i="3"/>
  <c r="T221" i="3" l="1"/>
  <c r="S222" i="3"/>
  <c r="T222" i="3" l="1"/>
  <c r="S223" i="3"/>
  <c r="T223" i="3" l="1"/>
  <c r="S224" i="3"/>
  <c r="S225" i="3" l="1"/>
  <c r="T224" i="3"/>
  <c r="S226" i="3" l="1"/>
  <c r="T225" i="3"/>
  <c r="S227" i="3" l="1"/>
  <c r="T226" i="3"/>
  <c r="T227" i="3" l="1"/>
  <c r="S228" i="3"/>
  <c r="T228" i="3" l="1"/>
  <c r="S229" i="3"/>
  <c r="T229" i="3" l="1"/>
  <c r="S230" i="3"/>
  <c r="T230" i="3" l="1"/>
  <c r="S231" i="3"/>
  <c r="T231" i="3" l="1"/>
  <c r="S232" i="3"/>
  <c r="S233" i="3" l="1"/>
  <c r="T232" i="3"/>
  <c r="T233" i="3" l="1"/>
  <c r="S234" i="3"/>
  <c r="T234" i="3" l="1"/>
  <c r="S235" i="3"/>
  <c r="T235" i="3" l="1"/>
  <c r="S236" i="3"/>
  <c r="T236" i="3" l="1"/>
  <c r="S237" i="3"/>
  <c r="T237" i="3" l="1"/>
  <c r="S238" i="3"/>
  <c r="T238" i="3" l="1"/>
  <c r="S239" i="3"/>
  <c r="T239" i="3" l="1"/>
  <c r="S240" i="3"/>
  <c r="T240" i="3" l="1"/>
  <c r="S241" i="3"/>
  <c r="T241" i="3" l="1"/>
  <c r="S242" i="3"/>
  <c r="T242" i="3" l="1"/>
  <c r="S243" i="3"/>
  <c r="T243" i="3" l="1"/>
  <c r="S244" i="3"/>
  <c r="S245" i="3" l="1"/>
  <c r="T244" i="3"/>
  <c r="T245" i="3" l="1"/>
  <c r="S246" i="3"/>
  <c r="T246" i="3" l="1"/>
  <c r="S247" i="3"/>
  <c r="T247" i="3" l="1"/>
  <c r="S248" i="3"/>
  <c r="T248" i="3" l="1"/>
  <c r="S249" i="3"/>
  <c r="T249" i="3" l="1"/>
  <c r="S250" i="3"/>
  <c r="T250" i="3" l="1"/>
  <c r="S251" i="3"/>
  <c r="T251" i="3" l="1"/>
  <c r="S252" i="3"/>
  <c r="T252" i="3" l="1"/>
  <c r="S253" i="3"/>
  <c r="T253" i="3" l="1"/>
  <c r="S254" i="3"/>
  <c r="T254" i="3" l="1"/>
  <c r="S255" i="3"/>
  <c r="T255" i="3" l="1"/>
  <c r="S256" i="3"/>
  <c r="T256" i="3" l="1"/>
  <c r="S257" i="3"/>
  <c r="T257" i="3" l="1"/>
  <c r="S258" i="3"/>
  <c r="T258" i="3" l="1"/>
  <c r="S259" i="3"/>
  <c r="T259" i="3" l="1"/>
  <c r="S260" i="3"/>
  <c r="T260" i="3" l="1"/>
  <c r="S261" i="3"/>
  <c r="T261" i="3" l="1"/>
  <c r="S262" i="3"/>
  <c r="T262" i="3" l="1"/>
  <c r="S263" i="3"/>
  <c r="T263" i="3" l="1"/>
  <c r="S264" i="3"/>
  <c r="S265" i="3" l="1"/>
  <c r="T264" i="3"/>
  <c r="T265" i="3" l="1"/>
  <c r="S266" i="3"/>
  <c r="T266" i="3" l="1"/>
  <c r="S267" i="3"/>
  <c r="S268" i="3" l="1"/>
  <c r="T267" i="3"/>
  <c r="S269" i="3" l="1"/>
  <c r="T268" i="3"/>
  <c r="T269" i="3" l="1"/>
  <c r="S270" i="3"/>
  <c r="T270" i="3" l="1"/>
  <c r="S271" i="3"/>
  <c r="T271" i="3" l="1"/>
  <c r="S272" i="3"/>
  <c r="S273" i="3" l="1"/>
  <c r="T272" i="3"/>
  <c r="T273" i="3" l="1"/>
  <c r="S274" i="3"/>
  <c r="T274" i="3" l="1"/>
  <c r="S275" i="3"/>
  <c r="T275" i="3" l="1"/>
  <c r="S276" i="3"/>
  <c r="T276" i="3" l="1"/>
  <c r="S277" i="3"/>
  <c r="T277" i="3" l="1"/>
  <c r="S278" i="3"/>
  <c r="T278" i="3" l="1"/>
  <c r="S279" i="3"/>
  <c r="S280" i="3" l="1"/>
  <c r="T279" i="3"/>
  <c r="S281" i="3" l="1"/>
  <c r="T280" i="3"/>
  <c r="T281" i="3" l="1"/>
  <c r="S282" i="3"/>
  <c r="T282" i="3" l="1"/>
  <c r="S283" i="3"/>
  <c r="S284" i="3" l="1"/>
  <c r="T283" i="3"/>
  <c r="S285" i="3" l="1"/>
  <c r="T284" i="3"/>
  <c r="T285" i="3" l="1"/>
  <c r="S286" i="3"/>
  <c r="S287" i="3" l="1"/>
  <c r="T286" i="3"/>
  <c r="S288" i="3" l="1"/>
  <c r="T287" i="3"/>
  <c r="S289" i="3" l="1"/>
  <c r="T288" i="3"/>
  <c r="T289" i="3" l="1"/>
  <c r="S290" i="3"/>
  <c r="T290" i="3" l="1"/>
  <c r="S291" i="3"/>
  <c r="S292" i="3" l="1"/>
  <c r="T291" i="3"/>
  <c r="T292" i="3" l="1"/>
  <c r="S293" i="3"/>
  <c r="T293" i="3" l="1"/>
  <c r="S294" i="3"/>
  <c r="T294" i="3" l="1"/>
  <c r="S295" i="3"/>
  <c r="T295" i="3" l="1"/>
  <c r="S296" i="3"/>
  <c r="T296" i="3" l="1"/>
  <c r="S297" i="3"/>
  <c r="T297" i="3" l="1"/>
  <c r="S298" i="3"/>
  <c r="S299" i="3" l="1"/>
  <c r="T298" i="3"/>
  <c r="T299" i="3" l="1"/>
  <c r="S300" i="3"/>
  <c r="T300" i="3" l="1"/>
  <c r="S301" i="3"/>
  <c r="T301" i="3" l="1"/>
  <c r="S302" i="3"/>
  <c r="S303" i="3" l="1"/>
  <c r="T302" i="3"/>
  <c r="T303" i="3" l="1"/>
  <c r="S304" i="3"/>
  <c r="S305" i="3" l="1"/>
  <c r="T304" i="3"/>
  <c r="T305" i="3" l="1"/>
  <c r="S306" i="3"/>
  <c r="T306" i="3" l="1"/>
  <c r="S307" i="3"/>
  <c r="T307" i="3" l="1"/>
  <c r="S308" i="3"/>
  <c r="T308" i="3" l="1"/>
  <c r="S309" i="3"/>
  <c r="T309" i="3" l="1"/>
  <c r="S310" i="3"/>
  <c r="S311" i="3" l="1"/>
  <c r="T310" i="3"/>
  <c r="T311" i="3" l="1"/>
  <c r="S312" i="3"/>
  <c r="T312" i="3" l="1"/>
  <c r="S313" i="3"/>
  <c r="T313" i="3" l="1"/>
  <c r="S314" i="3"/>
  <c r="T314" i="3" l="1"/>
  <c r="S315" i="3"/>
  <c r="T315" i="3" l="1"/>
  <c r="S316" i="3"/>
  <c r="S317" i="3" l="1"/>
  <c r="T316" i="3"/>
  <c r="T317" i="3" l="1"/>
  <c r="S318" i="3"/>
  <c r="T318" i="3" l="1"/>
  <c r="S319" i="3"/>
  <c r="T319" i="3" l="1"/>
  <c r="S320" i="3"/>
  <c r="T320" i="3" l="1"/>
  <c r="S321" i="3"/>
  <c r="T321" i="3" l="1"/>
  <c r="S322" i="3"/>
  <c r="S323" i="3" l="1"/>
  <c r="T322" i="3"/>
  <c r="T323" i="3" l="1"/>
  <c r="S324" i="3"/>
  <c r="T324" i="3" l="1"/>
  <c r="S325" i="3"/>
  <c r="T325" i="3" l="1"/>
  <c r="S326" i="3"/>
  <c r="S327" i="3" l="1"/>
  <c r="T326" i="3"/>
  <c r="T327" i="3" l="1"/>
  <c r="S328" i="3"/>
  <c r="S329" i="3" l="1"/>
  <c r="T328" i="3"/>
  <c r="T329" i="3" l="1"/>
  <c r="S330" i="3"/>
  <c r="T330" i="3" l="1"/>
  <c r="S331" i="3"/>
  <c r="T331" i="3" l="1"/>
  <c r="S332" i="3"/>
  <c r="T332" i="3" l="1"/>
  <c r="S333" i="3"/>
  <c r="T333" i="3" l="1"/>
  <c r="S334" i="3"/>
  <c r="S335" i="3" l="1"/>
  <c r="T334" i="3"/>
  <c r="T335" i="3" l="1"/>
  <c r="S336" i="3"/>
  <c r="T336" i="3" l="1"/>
  <c r="S337" i="3"/>
  <c r="T337" i="3" l="1"/>
  <c r="S338" i="3"/>
  <c r="T338" i="3" l="1"/>
  <c r="S339" i="3"/>
  <c r="T339" i="3" l="1"/>
  <c r="S340" i="3"/>
  <c r="T340" i="3" l="1"/>
  <c r="S341" i="3"/>
  <c r="T341" i="3" l="1"/>
  <c r="S342" i="3"/>
  <c r="S343" i="3" l="1"/>
  <c r="T342" i="3"/>
  <c r="T343" i="3" l="1"/>
  <c r="S344" i="3"/>
  <c r="T344" i="3" l="1"/>
  <c r="S345" i="3"/>
  <c r="T345" i="3" l="1"/>
  <c r="S346" i="3"/>
  <c r="T346" i="3" l="1"/>
  <c r="S347" i="3"/>
  <c r="T347" i="3" l="1"/>
  <c r="S348" i="3"/>
  <c r="T348" i="3" l="1"/>
  <c r="S349" i="3"/>
  <c r="T349" i="3" l="1"/>
  <c r="S350" i="3"/>
  <c r="S351" i="3" l="1"/>
  <c r="T350" i="3"/>
  <c r="T351" i="3" l="1"/>
  <c r="S352" i="3"/>
  <c r="S353" i="3" l="1"/>
  <c r="T352" i="3"/>
  <c r="T353" i="3" l="1"/>
  <c r="S354" i="3"/>
  <c r="C4" i="3"/>
  <c r="T354" i="3" l="1"/>
  <c r="S355" i="3"/>
  <c r="T355" i="3" l="1"/>
  <c r="S356" i="3"/>
  <c r="T356" i="3" l="1"/>
  <c r="S357" i="3"/>
  <c r="T357" i="3" l="1"/>
  <c r="S358" i="3"/>
  <c r="S359" i="3" l="1"/>
  <c r="T358" i="3"/>
  <c r="T359" i="3" l="1"/>
  <c r="S360" i="3"/>
  <c r="S361" i="3" l="1"/>
  <c r="T360" i="3"/>
  <c r="T361" i="3" l="1"/>
  <c r="S362" i="3"/>
  <c r="S363" i="3" l="1"/>
  <c r="T362" i="3"/>
  <c r="T363" i="3" l="1"/>
  <c r="S364" i="3"/>
  <c r="S365" i="3" l="1"/>
  <c r="T364" i="3"/>
  <c r="T365" i="3" l="1"/>
  <c r="S366" i="3"/>
  <c r="T366" i="3" l="1"/>
  <c r="S367" i="3"/>
  <c r="T367" i="3" l="1"/>
  <c r="S368" i="3"/>
  <c r="T368" i="3" l="1"/>
  <c r="S369" i="3"/>
  <c r="T369" i="3" l="1"/>
  <c r="S370" i="3"/>
  <c r="T370" i="3" l="1"/>
  <c r="S371" i="3"/>
  <c r="T371" i="3" s="1"/>
  <c r="X8" i="3"/>
  <c r="X9" i="3" s="1"/>
  <c r="X10" i="3" s="1"/>
  <c r="X11" i="3" s="1"/>
  <c r="X12" i="3" s="1"/>
  <c r="X13" i="3" s="1"/>
  <c r="X14" i="3" s="1"/>
  <c r="X15" i="3" s="1"/>
  <c r="X16" i="3" s="1"/>
  <c r="X17" i="3" s="1"/>
  <c r="X18" i="3" s="1"/>
  <c r="X19" i="3" s="1"/>
  <c r="X20" i="3" s="1"/>
  <c r="X21" i="3" s="1"/>
  <c r="X22" i="3" s="1"/>
  <c r="X23" i="3" s="1"/>
  <c r="X24" i="3" s="1"/>
  <c r="X25" i="3" s="1"/>
  <c r="X26" i="3" s="1"/>
  <c r="X27" i="3" s="1"/>
  <c r="X28" i="3" s="1"/>
  <c r="X29" i="3" s="1"/>
  <c r="X30" i="3" s="1"/>
  <c r="X31" i="3" s="1"/>
  <c r="X32" i="3" s="1"/>
  <c r="X33" i="3" s="1"/>
  <c r="X34" i="3" s="1"/>
  <c r="X35" i="3" s="1"/>
  <c r="X36" i="3" s="1"/>
  <c r="X37" i="3" s="1"/>
  <c r="X38" i="3" s="1"/>
  <c r="X39" i="3" s="1"/>
  <c r="X40" i="3" s="1"/>
  <c r="X41" i="3" s="1"/>
  <c r="X42" i="3" s="1"/>
  <c r="X43" i="3" s="1"/>
  <c r="X44" i="3" s="1"/>
  <c r="X45" i="3" s="1"/>
  <c r="X46" i="3" s="1"/>
  <c r="X47" i="3" s="1"/>
  <c r="X48" i="3" s="1"/>
  <c r="X49" i="3" s="1"/>
  <c r="X50" i="3" s="1"/>
  <c r="X51" i="3" s="1"/>
  <c r="X52" i="3" s="1"/>
  <c r="X53" i="3" s="1"/>
  <c r="X54" i="3" s="1"/>
  <c r="X55" i="3" s="1"/>
  <c r="X56" i="3" s="1"/>
  <c r="X57" i="3" s="1"/>
  <c r="X58" i="3" s="1"/>
  <c r="X59" i="3" s="1"/>
  <c r="X60" i="3" s="1"/>
  <c r="X61" i="3" s="1"/>
  <c r="X62" i="3" s="1"/>
  <c r="X63" i="3" s="1"/>
  <c r="X64" i="3" s="1"/>
  <c r="X65" i="3" s="1"/>
  <c r="X66" i="3" s="1"/>
  <c r="X67" i="3" s="1"/>
  <c r="X68" i="3" s="1"/>
  <c r="X69" i="3" s="1"/>
  <c r="X70" i="3" s="1"/>
  <c r="X71" i="3" s="1"/>
  <c r="X72" i="3" s="1"/>
  <c r="X73" i="3" s="1"/>
  <c r="X74" i="3" s="1"/>
  <c r="X75" i="3" s="1"/>
  <c r="X76" i="3" s="1"/>
  <c r="X77" i="3" s="1"/>
  <c r="X78" i="3" s="1"/>
  <c r="X79" i="3" s="1"/>
  <c r="X80" i="3" s="1"/>
  <c r="X81" i="3" s="1"/>
  <c r="X82" i="3" s="1"/>
  <c r="X83" i="3" s="1"/>
  <c r="X84" i="3" s="1"/>
  <c r="X85" i="3" s="1"/>
  <c r="X86" i="3" s="1"/>
  <c r="X87" i="3" s="1"/>
  <c r="X88" i="3" s="1"/>
  <c r="X89" i="3" s="1"/>
  <c r="X90" i="3" s="1"/>
  <c r="X91" i="3" s="1"/>
  <c r="X92" i="3" s="1"/>
  <c r="X93" i="3" s="1"/>
  <c r="X94" i="3" s="1"/>
  <c r="X95" i="3" s="1"/>
  <c r="X96" i="3" s="1"/>
  <c r="X97" i="3" s="1"/>
  <c r="X98" i="3" s="1"/>
  <c r="X99" i="3" s="1"/>
  <c r="X100" i="3" s="1"/>
  <c r="X101" i="3" s="1"/>
  <c r="X102" i="3" s="1"/>
  <c r="X103" i="3" s="1"/>
  <c r="X104" i="3" s="1"/>
  <c r="X105" i="3" s="1"/>
  <c r="X106" i="3" s="1"/>
  <c r="X107" i="3" s="1"/>
  <c r="X108" i="3" s="1"/>
  <c r="X109" i="3" s="1"/>
  <c r="X110" i="3" s="1"/>
  <c r="X111" i="3" s="1"/>
  <c r="X112" i="3" s="1"/>
  <c r="X113" i="3" s="1"/>
  <c r="X114" i="3" s="1"/>
  <c r="X115" i="3" s="1"/>
  <c r="X116" i="3" s="1"/>
  <c r="X117" i="3" s="1"/>
  <c r="X118" i="3" s="1"/>
  <c r="X119" i="3" s="1"/>
  <c r="X120" i="3" s="1"/>
  <c r="X121" i="3" s="1"/>
  <c r="X122" i="3" s="1"/>
  <c r="X123" i="3" s="1"/>
  <c r="X124" i="3" s="1"/>
  <c r="X125" i="3" s="1"/>
  <c r="X126" i="3" s="1"/>
  <c r="X127" i="3" s="1"/>
  <c r="X128" i="3" s="1"/>
  <c r="X129" i="3" s="1"/>
  <c r="X130" i="3" s="1"/>
  <c r="X131" i="3" s="1"/>
  <c r="X132" i="3" s="1"/>
  <c r="X133" i="3" s="1"/>
  <c r="X134" i="3" s="1"/>
  <c r="X135" i="3" s="1"/>
  <c r="X136" i="3" s="1"/>
  <c r="X137" i="3" s="1"/>
  <c r="X138" i="3" s="1"/>
  <c r="X139" i="3" s="1"/>
  <c r="X140" i="3" s="1"/>
  <c r="X141" i="3" s="1"/>
  <c r="X142" i="3" s="1"/>
  <c r="X143" i="3" s="1"/>
  <c r="X144" i="3" s="1"/>
  <c r="X145" i="3" s="1"/>
  <c r="X146" i="3" s="1"/>
  <c r="X147" i="3" s="1"/>
  <c r="X148" i="3" s="1"/>
  <c r="X149" i="3" s="1"/>
  <c r="X150" i="3" s="1"/>
  <c r="X151" i="3" s="1"/>
  <c r="X152" i="3" s="1"/>
  <c r="X153" i="3" s="1"/>
  <c r="X154" i="3" s="1"/>
  <c r="X155" i="3" s="1"/>
  <c r="X156" i="3" s="1"/>
  <c r="X157" i="3" s="1"/>
  <c r="X158" i="3" s="1"/>
  <c r="X159" i="3" s="1"/>
  <c r="X160" i="3" s="1"/>
  <c r="X161" i="3" s="1"/>
  <c r="X162" i="3" s="1"/>
  <c r="X163" i="3" s="1"/>
  <c r="X164" i="3" s="1"/>
  <c r="X165" i="3" s="1"/>
  <c r="X166" i="3" s="1"/>
  <c r="X167" i="3" s="1"/>
  <c r="X168" i="3" s="1"/>
  <c r="X169" i="3" s="1"/>
  <c r="X170" i="3" s="1"/>
  <c r="X171" i="3" s="1"/>
  <c r="X172" i="3" s="1"/>
  <c r="X173" i="3" s="1"/>
  <c r="X174" i="3" s="1"/>
  <c r="X175" i="3" s="1"/>
  <c r="X176" i="3" s="1"/>
  <c r="X177" i="3" s="1"/>
  <c r="X178" i="3" s="1"/>
  <c r="X179" i="3" s="1"/>
  <c r="X180" i="3" s="1"/>
  <c r="X181" i="3" s="1"/>
  <c r="X182" i="3" s="1"/>
  <c r="X183" i="3" s="1"/>
  <c r="X184" i="3" s="1"/>
  <c r="X185" i="3" s="1"/>
  <c r="X186" i="3" s="1"/>
  <c r="X187" i="3" s="1"/>
  <c r="X188" i="3" s="1"/>
  <c r="X189" i="3" s="1"/>
  <c r="X190" i="3" s="1"/>
  <c r="X191" i="3" s="1"/>
  <c r="X192" i="3" s="1"/>
  <c r="X193" i="3" s="1"/>
  <c r="X194" i="3" s="1"/>
  <c r="X195" i="3" s="1"/>
  <c r="X196" i="3" s="1"/>
  <c r="X197" i="3" s="1"/>
  <c r="X198" i="3" s="1"/>
  <c r="X199" i="3" s="1"/>
  <c r="X200" i="3" s="1"/>
  <c r="X201" i="3" s="1"/>
  <c r="X202" i="3" s="1"/>
  <c r="X203" i="3" s="1"/>
  <c r="X204" i="3" s="1"/>
  <c r="X205" i="3" s="1"/>
  <c r="X206" i="3" s="1"/>
  <c r="X207" i="3" s="1"/>
  <c r="X208" i="3" s="1"/>
  <c r="X209" i="3" s="1"/>
  <c r="X210" i="3" s="1"/>
  <c r="X211" i="3" s="1"/>
  <c r="X212" i="3" s="1"/>
  <c r="X213" i="3" s="1"/>
  <c r="X214" i="3" s="1"/>
  <c r="X215" i="3" s="1"/>
  <c r="X216" i="3" s="1"/>
  <c r="X217" i="3" s="1"/>
  <c r="X218" i="3" s="1"/>
  <c r="X219" i="3" s="1"/>
  <c r="X220" i="3" s="1"/>
  <c r="X221" i="3" s="1"/>
  <c r="X222" i="3" s="1"/>
  <c r="X223" i="3" s="1"/>
  <c r="X224" i="3" s="1"/>
  <c r="X225" i="3" s="1"/>
  <c r="X226" i="3" s="1"/>
  <c r="X227" i="3" s="1"/>
  <c r="X228" i="3" s="1"/>
  <c r="X229" i="3" s="1"/>
  <c r="X230" i="3" s="1"/>
  <c r="X231" i="3" s="1"/>
  <c r="X232" i="3" s="1"/>
  <c r="X233" i="3" s="1"/>
  <c r="X234" i="3" s="1"/>
  <c r="X235" i="3" s="1"/>
  <c r="X236" i="3" s="1"/>
  <c r="X237" i="3" s="1"/>
  <c r="X238" i="3" s="1"/>
  <c r="X239" i="3" s="1"/>
  <c r="X240" i="3" s="1"/>
  <c r="X241" i="3" s="1"/>
  <c r="X242" i="3" s="1"/>
  <c r="X243" i="3" s="1"/>
  <c r="X244" i="3" s="1"/>
  <c r="X245" i="3" s="1"/>
  <c r="X246" i="3" s="1"/>
  <c r="X247" i="3" s="1"/>
  <c r="X248" i="3" s="1"/>
  <c r="X249" i="3" s="1"/>
  <c r="X250" i="3" s="1"/>
  <c r="X251" i="3" s="1"/>
  <c r="X252" i="3" s="1"/>
  <c r="X253" i="3" s="1"/>
  <c r="X254" i="3" s="1"/>
  <c r="X255" i="3" s="1"/>
  <c r="X256" i="3" s="1"/>
  <c r="X257" i="3" s="1"/>
  <c r="X258" i="3" s="1"/>
  <c r="X259" i="3" s="1"/>
  <c r="X260" i="3" s="1"/>
  <c r="X261" i="3" s="1"/>
  <c r="X262" i="3" s="1"/>
  <c r="X263" i="3" s="1"/>
  <c r="X264" i="3" s="1"/>
  <c r="X265" i="3" s="1"/>
  <c r="X266" i="3" s="1"/>
  <c r="X267" i="3" s="1"/>
  <c r="X268" i="3" s="1"/>
  <c r="X269" i="3" s="1"/>
  <c r="X270" i="3" s="1"/>
  <c r="X271" i="3" s="1"/>
  <c r="X272" i="3" s="1"/>
  <c r="X273" i="3" s="1"/>
  <c r="X274" i="3" s="1"/>
  <c r="X275" i="3" s="1"/>
  <c r="X276" i="3" s="1"/>
  <c r="X277" i="3" s="1"/>
  <c r="X278" i="3" s="1"/>
  <c r="X279" i="3" s="1"/>
  <c r="X280" i="3" s="1"/>
  <c r="X281" i="3" s="1"/>
  <c r="X282" i="3" s="1"/>
  <c r="X283" i="3" s="1"/>
  <c r="X284" i="3" s="1"/>
  <c r="X285" i="3" s="1"/>
  <c r="X286" i="3" s="1"/>
  <c r="X287" i="3" s="1"/>
  <c r="X288" i="3" s="1"/>
  <c r="X289" i="3" s="1"/>
  <c r="X290" i="3" s="1"/>
  <c r="X291" i="3" s="1"/>
  <c r="X292" i="3" s="1"/>
  <c r="X293" i="3" s="1"/>
  <c r="X294" i="3" s="1"/>
  <c r="X295" i="3" s="1"/>
  <c r="X296" i="3" s="1"/>
  <c r="X297" i="3" s="1"/>
  <c r="X298" i="3" s="1"/>
  <c r="X299" i="3" s="1"/>
  <c r="X300" i="3" s="1"/>
  <c r="X301" i="3" s="1"/>
  <c r="X302" i="3" s="1"/>
  <c r="X303" i="3" s="1"/>
  <c r="X304" i="3" s="1"/>
  <c r="X305" i="3" s="1"/>
  <c r="X306" i="3" s="1"/>
  <c r="X307" i="3" s="1"/>
  <c r="X308" i="3" s="1"/>
  <c r="X309" i="3" s="1"/>
  <c r="X310" i="3" s="1"/>
  <c r="X311" i="3" s="1"/>
  <c r="X312" i="3" s="1"/>
  <c r="X313" i="3" s="1"/>
  <c r="X314" i="3" s="1"/>
  <c r="X315" i="3" s="1"/>
  <c r="X316" i="3" s="1"/>
  <c r="X317" i="3" s="1"/>
  <c r="X318" i="3" s="1"/>
  <c r="X319" i="3" s="1"/>
  <c r="X320" i="3" s="1"/>
  <c r="X321" i="3" s="1"/>
  <c r="X322" i="3" s="1"/>
  <c r="X323" i="3" s="1"/>
  <c r="X324" i="3" s="1"/>
  <c r="X325" i="3" s="1"/>
  <c r="X326" i="3" s="1"/>
  <c r="X327" i="3" s="1"/>
  <c r="X328" i="3" s="1"/>
  <c r="X329" i="3" s="1"/>
  <c r="X330" i="3" s="1"/>
  <c r="X331" i="3" s="1"/>
  <c r="X332" i="3" s="1"/>
  <c r="X333" i="3" s="1"/>
  <c r="X334" i="3" s="1"/>
  <c r="X335" i="3" s="1"/>
  <c r="X336" i="3" s="1"/>
  <c r="X337" i="3" s="1"/>
  <c r="X338" i="3" s="1"/>
  <c r="X339" i="3" s="1"/>
  <c r="X340" i="3" s="1"/>
  <c r="X341" i="3" s="1"/>
  <c r="X342" i="3" s="1"/>
  <c r="X343" i="3" s="1"/>
  <c r="X344" i="3" s="1"/>
  <c r="X345" i="3" s="1"/>
  <c r="X346" i="3" s="1"/>
  <c r="X347" i="3" s="1"/>
  <c r="X348" i="3" s="1"/>
  <c r="X349" i="3" s="1"/>
  <c r="X350" i="3" s="1"/>
  <c r="X351" i="3" s="1"/>
  <c r="X352" i="3" s="1"/>
  <c r="X353" i="3" s="1"/>
  <c r="X354" i="3" s="1"/>
  <c r="X355" i="3" s="1"/>
  <c r="X356" i="3" s="1"/>
  <c r="X357" i="3" s="1"/>
  <c r="X358" i="3" s="1"/>
  <c r="X359" i="3" s="1"/>
  <c r="X360" i="3" s="1"/>
  <c r="X361" i="3" s="1"/>
  <c r="X362" i="3" s="1"/>
  <c r="X363" i="3" s="1"/>
  <c r="X364" i="3" s="1"/>
  <c r="X365" i="3" s="1"/>
  <c r="X366" i="3" s="1"/>
  <c r="X367" i="3" s="1"/>
  <c r="X368" i="3" s="1"/>
  <c r="X369" i="3" s="1"/>
  <c r="X370" i="3" s="1"/>
  <c r="X371" i="3" s="1"/>
  <c r="D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BOMMENSATT Norbert</author>
  </authors>
  <commentList>
    <comment ref="X7" authorId="0" shapeId="0" xr:uid="{F282A6CD-14A6-4BD7-8F25-74C3F27F5E48}">
      <text>
        <r>
          <rPr>
            <sz val="9"/>
            <color indexed="81"/>
            <rFont val="Tahoma"/>
            <family val="2"/>
          </rPr>
          <t xml:space="preserve">mettre la valeur récupération déplacement du 31/12 N-1
</t>
        </r>
      </text>
    </comment>
    <comment ref="AB7" authorId="0" shapeId="0" xr:uid="{6B37F043-8916-4052-B776-F8EB2CA0AD16}">
      <text>
        <r>
          <rPr>
            <sz val="9"/>
            <color indexed="81"/>
            <rFont val="Tahoma"/>
            <family val="2"/>
          </rPr>
          <t>mettre la valeur de RHS au 31/12 N-1</t>
        </r>
      </text>
    </comment>
  </commentList>
</comments>
</file>

<file path=xl/sharedStrings.xml><?xml version="1.0" encoding="utf-8"?>
<sst xmlns="http://schemas.openxmlformats.org/spreadsheetml/2006/main" count="559" uniqueCount="108">
  <si>
    <t>Fonctionne globalement uniquement pour temps plein 7h50</t>
  </si>
  <si>
    <t>salarié au régime horaire</t>
  </si>
  <si>
    <t>Colonne C à M</t>
  </si>
  <si>
    <t>saisi des motifs, temps de déplacement, badgeage</t>
  </si>
  <si>
    <t>Colonne AE à AP</t>
  </si>
  <si>
    <t>information sur les jours TW, congé RTT, etc pris et planifiés</t>
  </si>
  <si>
    <t>Colonne S</t>
  </si>
  <si>
    <t>suivi D/C cumulé</t>
  </si>
  <si>
    <t>Colonne X</t>
  </si>
  <si>
    <t>Temps RtD cumulé</t>
  </si>
  <si>
    <t>Comment remplir</t>
  </si>
  <si>
    <t>la saisie des motif dans les colonne C (matin) et D (après midi) permet de calculer les nombre de jours pris en TW, congés, RTT, RHD, etc</t>
  </si>
  <si>
    <t>si</t>
  </si>
  <si>
    <t>trajet</t>
  </si>
  <si>
    <t>heure</t>
  </si>
  <si>
    <t>matin</t>
  </si>
  <si>
    <t xml:space="preserve">après midi </t>
  </si>
  <si>
    <t>motif matin</t>
  </si>
  <si>
    <t>motif après midi</t>
  </si>
  <si>
    <t>debut</t>
  </si>
  <si>
    <t>fin</t>
  </si>
  <si>
    <t>arrivée</t>
  </si>
  <si>
    <t>pause</t>
  </si>
  <si>
    <t>reprise</t>
  </si>
  <si>
    <t>tps pause</t>
  </si>
  <si>
    <t>sortie</t>
  </si>
  <si>
    <t>début</t>
  </si>
  <si>
    <t>TW</t>
  </si>
  <si>
    <t>remplir motif TW matin et après midi</t>
  </si>
  <si>
    <t>ne pas modifier les heures (7h50)</t>
  </si>
  <si>
    <t>RHD</t>
  </si>
  <si>
    <t>remplir motif RHD matin et après midi</t>
  </si>
  <si>
    <t>effacer le contenu des cellules jaune</t>
  </si>
  <si>
    <t xml:space="preserve">RHD </t>
  </si>
  <si>
    <t>remplir motif RHD matin et TW après midi</t>
  </si>
  <si>
    <t>matinée au bureau et RHD après midi</t>
  </si>
  <si>
    <t>journée entière au bureau</t>
  </si>
  <si>
    <t>saisir les heures réelles (temps de pause calcul automatique)</t>
  </si>
  <si>
    <t>DEPL</t>
  </si>
  <si>
    <t>déplacement matin et bureau</t>
  </si>
  <si>
    <t>saisir les heures de trajets matin et les bornes travaillées (temps de pause calcul automatique)</t>
  </si>
  <si>
    <t>RtD</t>
  </si>
  <si>
    <t>RtD matin  avec Déplacement après midi ou l'inverse</t>
  </si>
  <si>
    <t>Ne fonctionne pas faire les calcul à la main</t>
  </si>
  <si>
    <t>RHS</t>
  </si>
  <si>
    <t>travail le samedi ou le dimanche</t>
  </si>
  <si>
    <t>autres cas bizaroïdes</t>
  </si>
  <si>
    <t>motif pour les demi journée</t>
  </si>
  <si>
    <t>télétravail</t>
  </si>
  <si>
    <t>déplacement</t>
  </si>
  <si>
    <t>CP</t>
  </si>
  <si>
    <t>congé</t>
  </si>
  <si>
    <t>RTT</t>
  </si>
  <si>
    <t>récupération temps de travail</t>
  </si>
  <si>
    <t>récupération horaires dynamiques</t>
  </si>
  <si>
    <t>récupération temps de déplacement</t>
  </si>
  <si>
    <t>récupération heure supplémentaires</t>
  </si>
  <si>
    <t>MA</t>
  </si>
  <si>
    <t>maladie</t>
  </si>
  <si>
    <t>RJNT</t>
  </si>
  <si>
    <t>récupération jour non travaillé</t>
  </si>
  <si>
    <t>pont</t>
  </si>
  <si>
    <t>RTTdir</t>
  </si>
  <si>
    <t>férié</t>
  </si>
  <si>
    <t>journée au bureau</t>
  </si>
  <si>
    <t>durée théorique</t>
  </si>
  <si>
    <t>pause mini</t>
  </si>
  <si>
    <t xml:space="preserve">décompte minimum </t>
  </si>
  <si>
    <t>D/C</t>
  </si>
  <si>
    <t>jours totaux repos (pris et planifiés)</t>
  </si>
  <si>
    <t>le</t>
  </si>
  <si>
    <t>taux télétravail</t>
  </si>
  <si>
    <t>date</t>
  </si>
  <si>
    <t>TTE brut (avec correction si pause inf 45 min)</t>
  </si>
  <si>
    <t>trajet brut</t>
  </si>
  <si>
    <t>TTE retenu (si complément avec temps trajet)</t>
  </si>
  <si>
    <t>temps  trajet retenu</t>
  </si>
  <si>
    <t>D/C cumulé</t>
  </si>
  <si>
    <t>ecart (excel-tempo)</t>
  </si>
  <si>
    <t>Tempo HH:MM</t>
  </si>
  <si>
    <t>Tempo HH,dec</t>
  </si>
  <si>
    <t>Rtd (HH:MM)</t>
  </si>
  <si>
    <t>Rtd cumulé (HH:MM)</t>
  </si>
  <si>
    <t>indemnité déplacement</t>
  </si>
  <si>
    <t>rhs</t>
  </si>
  <si>
    <t>coef</t>
  </si>
  <si>
    <t>commentaires</t>
  </si>
  <si>
    <t>TW (pris et planifiés sur l'année</t>
  </si>
  <si>
    <t>CP (pris  et planifiés sur l'année)</t>
  </si>
  <si>
    <t>RTT (dont RTT direction) prises et planifiées sur l'année</t>
  </si>
  <si>
    <t>pont (pris et planifiés sur l'année)</t>
  </si>
  <si>
    <t>RHS (prises et planifiées sur l'année)</t>
  </si>
  <si>
    <t>RtD (prises et planifiées sur l'année)</t>
  </si>
  <si>
    <t>RHD (prises et planifiées sur l'année)</t>
  </si>
  <si>
    <t>RJNT (prises et planifiées)</t>
  </si>
  <si>
    <t>J travaillé</t>
  </si>
  <si>
    <t>nombre jours travaillés à date</t>
  </si>
  <si>
    <t>droit RTT acquis à date</t>
  </si>
  <si>
    <t>mardi</t>
  </si>
  <si>
    <t>mercredi</t>
  </si>
  <si>
    <t>jeudi</t>
  </si>
  <si>
    <t>vendredi</t>
  </si>
  <si>
    <t>samedi</t>
  </si>
  <si>
    <t>dimanche</t>
  </si>
  <si>
    <t>lundi</t>
  </si>
  <si>
    <t>non</t>
  </si>
  <si>
    <t>Férié</t>
  </si>
  <si>
    <t>liste motif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</si>
</sst>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\-#,##0.00\ "/>
    <numFmt numFmtId="165" formatCode="0.00000"/>
    <numFmt numFmtId="166" formatCode="[h]:mm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 tint="0.3499862666707357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0">
    <xf numFmtId="0" fontId="0" fillId="0" borderId="0" xfId="0"/>
    <xf numFmtId="14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20" fontId="0" fillId="0" borderId="0" xfId="0" applyNumberFormat="1"/>
    <xf numFmtId="0" fontId="0" fillId="0" borderId="0" xfId="0" applyAlignment="1">
      <alignment horizontal="center"/>
    </xf>
    <xf numFmtId="46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46" fontId="0" fillId="0" borderId="7" xfId="0" applyNumberFormat="1" applyBorder="1"/>
    <xf numFmtId="46" fontId="0" fillId="0" borderId="8" xfId="0" applyNumberFormat="1" applyBorder="1" applyAlignment="1">
      <alignment wrapText="1"/>
    </xf>
    <xf numFmtId="46" fontId="0" fillId="0" borderId="8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4" fontId="2" fillId="2" borderId="5" xfId="0" applyNumberFormat="1" applyFont="1" applyFill="1" applyBorder="1"/>
    <xf numFmtId="46" fontId="2" fillId="2" borderId="5" xfId="0" applyNumberFormat="1" applyFont="1" applyFill="1" applyBorder="1"/>
    <xf numFmtId="46" fontId="2" fillId="2" borderId="6" xfId="0" applyNumberFormat="1" applyFont="1" applyFill="1" applyBorder="1"/>
    <xf numFmtId="0" fontId="0" fillId="2" borderId="0" xfId="0" applyFill="1"/>
    <xf numFmtId="20" fontId="0" fillId="4" borderId="0" xfId="0" applyNumberFormat="1" applyFill="1"/>
    <xf numFmtId="0" fontId="0" fillId="5" borderId="0" xfId="0" applyFill="1"/>
    <xf numFmtId="0" fontId="0" fillId="0" borderId="0" xfId="0" applyAlignment="1">
      <alignment horizontal="center" vertical="center"/>
    </xf>
    <xf numFmtId="164" fontId="0" fillId="0" borderId="0" xfId="2" applyNumberFormat="1" applyFont="1"/>
    <xf numFmtId="164" fontId="0" fillId="0" borderId="7" xfId="2" applyNumberFormat="1" applyFont="1" applyBorder="1"/>
    <xf numFmtId="164" fontId="0" fillId="0" borderId="8" xfId="2" applyNumberFormat="1" applyFont="1" applyBorder="1" applyAlignment="1">
      <alignment wrapText="1"/>
    </xf>
    <xf numFmtId="164" fontId="0" fillId="0" borderId="0" xfId="2" applyNumberFormat="1" applyFont="1" applyFill="1"/>
    <xf numFmtId="0" fontId="0" fillId="6" borderId="0" xfId="0" applyFill="1"/>
    <xf numFmtId="14" fontId="0" fillId="6" borderId="0" xfId="0" applyNumberFormat="1" applyFill="1"/>
    <xf numFmtId="20" fontId="0" fillId="6" borderId="0" xfId="0" applyNumberFormat="1" applyFill="1"/>
    <xf numFmtId="46" fontId="0" fillId="6" borderId="0" xfId="0" applyNumberFormat="1" applyFill="1"/>
    <xf numFmtId="164" fontId="0" fillId="6" borderId="0" xfId="2" applyNumberFormat="1" applyFont="1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9" xfId="0" applyBorder="1"/>
    <xf numFmtId="0" fontId="5" fillId="7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9" fontId="0" fillId="9" borderId="0" xfId="1" applyFont="1" applyFill="1" applyAlignment="1">
      <alignment horizontal="center" vertical="center"/>
    </xf>
    <xf numFmtId="0" fontId="0" fillId="10" borderId="0" xfId="0" applyFill="1"/>
    <xf numFmtId="2" fontId="0" fillId="0" borderId="0" xfId="0" applyNumberFormat="1"/>
    <xf numFmtId="165" fontId="0" fillId="0" borderId="0" xfId="0" applyNumberFormat="1"/>
    <xf numFmtId="166" fontId="0" fillId="0" borderId="0" xfId="2" applyNumberFormat="1" applyFont="1" applyFill="1"/>
    <xf numFmtId="166" fontId="0" fillId="6" borderId="0" xfId="2" applyNumberFormat="1" applyFont="1" applyFill="1"/>
    <xf numFmtId="166" fontId="0" fillId="0" borderId="0" xfId="0" applyNumberFormat="1"/>
    <xf numFmtId="166" fontId="0" fillId="6" borderId="0" xfId="0" applyNumberFormat="1" applyFill="1"/>
    <xf numFmtId="0" fontId="6" fillId="0" borderId="0" xfId="0" applyFont="1"/>
    <xf numFmtId="0" fontId="0" fillId="4" borderId="0" xfId="0" applyFill="1"/>
    <xf numFmtId="0" fontId="0" fillId="3" borderId="0" xfId="0" applyFill="1"/>
    <xf numFmtId="0" fontId="7" fillId="2" borderId="0" xfId="0" applyFont="1" applyFill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left" vertical="center"/>
    </xf>
    <xf numFmtId="0" fontId="0" fillId="0" borderId="0" xfId="0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5D9B-8118-49E6-8E89-AF58C77C6587}">
  <dimension ref="A3:Q41"/>
  <sheetViews>
    <sheetView tabSelected="1" workbookViewId="0">
      <selection activeCell="J31" sqref="J31"/>
    </sheetView>
  </sheetViews>
  <sheetFormatPr baseColWidth="10" defaultColWidth="11.453125" defaultRowHeight="14.5" x14ac:dyDescent="0.35"/>
  <cols>
    <col min="3" max="3" width="38.54296875" customWidth="1"/>
    <col min="4" max="4" width="29.81640625" customWidth="1"/>
  </cols>
  <sheetData>
    <row r="3" spans="1:17" ht="18.5" x14ac:dyDescent="0.45">
      <c r="A3" s="53" t="s">
        <v>0</v>
      </c>
      <c r="B3" s="23"/>
      <c r="C3" s="23"/>
      <c r="D3" s="23"/>
    </row>
    <row r="4" spans="1:17" ht="18.5" x14ac:dyDescent="0.45">
      <c r="A4" s="53" t="s">
        <v>1</v>
      </c>
      <c r="B4" s="23"/>
      <c r="C4" s="23"/>
      <c r="D4" s="23"/>
    </row>
    <row r="6" spans="1:17" x14ac:dyDescent="0.35">
      <c r="A6" t="s">
        <v>2</v>
      </c>
      <c r="C6" t="s">
        <v>3</v>
      </c>
    </row>
    <row r="7" spans="1:17" x14ac:dyDescent="0.35">
      <c r="A7" t="s">
        <v>4</v>
      </c>
      <c r="C7" t="s">
        <v>5</v>
      </c>
    </row>
    <row r="8" spans="1:17" x14ac:dyDescent="0.35">
      <c r="A8" t="s">
        <v>6</v>
      </c>
      <c r="C8" t="s">
        <v>7</v>
      </c>
    </row>
    <row r="9" spans="1:17" x14ac:dyDescent="0.35">
      <c r="A9" t="s">
        <v>8</v>
      </c>
      <c r="C9" t="s">
        <v>9</v>
      </c>
    </row>
    <row r="11" spans="1:17" ht="15" thickBot="1" x14ac:dyDescent="0.4">
      <c r="A11" s="50" t="s">
        <v>10</v>
      </c>
      <c r="B11" s="50"/>
      <c r="C11" t="s">
        <v>11</v>
      </c>
    </row>
    <row r="12" spans="1:17" x14ac:dyDescent="0.35">
      <c r="A12" t="s">
        <v>12</v>
      </c>
      <c r="I12" s="54" t="s">
        <v>13</v>
      </c>
      <c r="J12" s="55"/>
      <c r="K12" s="54" t="s">
        <v>14</v>
      </c>
      <c r="L12" s="56"/>
      <c r="M12" s="56"/>
      <c r="N12" s="56"/>
      <c r="O12" s="56"/>
      <c r="P12" s="54" t="s">
        <v>13</v>
      </c>
      <c r="Q12" s="55"/>
    </row>
    <row r="13" spans="1:17" ht="15" thickBot="1" x14ac:dyDescent="0.4">
      <c r="A13" t="s">
        <v>15</v>
      </c>
      <c r="B13" t="s">
        <v>16</v>
      </c>
      <c r="G13" t="s">
        <v>17</v>
      </c>
      <c r="H13" t="s">
        <v>18</v>
      </c>
      <c r="I13" s="2" t="s">
        <v>19</v>
      </c>
      <c r="J13" s="4" t="s">
        <v>20</v>
      </c>
      <c r="K13" s="2" t="s">
        <v>21</v>
      </c>
      <c r="L13" s="3" t="s">
        <v>22</v>
      </c>
      <c r="M13" s="3" t="s">
        <v>23</v>
      </c>
      <c r="N13" s="3" t="s">
        <v>24</v>
      </c>
      <c r="O13" s="3" t="s">
        <v>25</v>
      </c>
      <c r="P13" s="2" t="s">
        <v>26</v>
      </c>
      <c r="Q13" s="4" t="s">
        <v>20</v>
      </c>
    </row>
    <row r="14" spans="1:17" x14ac:dyDescent="0.35">
      <c r="A14" s="51" t="s">
        <v>27</v>
      </c>
      <c r="B14" s="51" t="s">
        <v>27</v>
      </c>
      <c r="C14" s="51" t="s">
        <v>28</v>
      </c>
      <c r="D14" t="s">
        <v>29</v>
      </c>
      <c r="G14" t="s">
        <v>27</v>
      </c>
      <c r="H14" t="s">
        <v>27</v>
      </c>
      <c r="K14" s="5">
        <v>0.33680555555555558</v>
      </c>
      <c r="L14" s="5">
        <v>0.5</v>
      </c>
      <c r="M14" s="5">
        <v>0.54513888888888895</v>
      </c>
      <c r="N14" s="5">
        <v>4.5138888888888951E-2</v>
      </c>
      <c r="O14" s="5">
        <v>0.70833333333333337</v>
      </c>
    </row>
    <row r="15" spans="1:17" x14ac:dyDescent="0.35">
      <c r="A15" s="51" t="s">
        <v>30</v>
      </c>
      <c r="B15" s="51" t="s">
        <v>30</v>
      </c>
      <c r="C15" s="51" t="s">
        <v>31</v>
      </c>
      <c r="D15" t="s">
        <v>32</v>
      </c>
      <c r="G15" t="s">
        <v>30</v>
      </c>
      <c r="H15" t="s">
        <v>30</v>
      </c>
      <c r="K15" s="43"/>
      <c r="L15" s="43"/>
      <c r="M15" s="43"/>
      <c r="N15" s="43"/>
      <c r="O15" s="43"/>
    </row>
    <row r="16" spans="1:17" x14ac:dyDescent="0.35">
      <c r="A16" s="51" t="s">
        <v>33</v>
      </c>
      <c r="B16" s="51" t="s">
        <v>27</v>
      </c>
      <c r="C16" s="51" t="s">
        <v>34</v>
      </c>
      <c r="D16" t="s">
        <v>32</v>
      </c>
      <c r="G16" t="s">
        <v>30</v>
      </c>
      <c r="H16" t="s">
        <v>27</v>
      </c>
      <c r="K16" s="43"/>
      <c r="L16" s="43"/>
      <c r="M16" s="5">
        <v>0.54513888888888895</v>
      </c>
      <c r="N16" s="5">
        <v>4.5138888888888951E-2</v>
      </c>
      <c r="O16" s="5">
        <v>0.70833333333333337</v>
      </c>
    </row>
    <row r="17" spans="1:15" x14ac:dyDescent="0.35">
      <c r="A17" s="51"/>
      <c r="B17" s="51" t="s">
        <v>30</v>
      </c>
      <c r="C17" s="51" t="s">
        <v>35</v>
      </c>
      <c r="D17" t="s">
        <v>32</v>
      </c>
      <c r="H17" t="s">
        <v>30</v>
      </c>
      <c r="K17" s="5">
        <v>0.33680555555555558</v>
      </c>
      <c r="L17" s="5">
        <v>0.5</v>
      </c>
      <c r="M17" s="43"/>
      <c r="N17" s="43"/>
      <c r="O17" s="43"/>
    </row>
    <row r="18" spans="1:15" x14ac:dyDescent="0.35">
      <c r="A18" s="51"/>
      <c r="B18" s="51"/>
      <c r="C18" s="51" t="s">
        <v>36</v>
      </c>
      <c r="D18" t="s">
        <v>37</v>
      </c>
      <c r="K18" s="5">
        <v>0.33680555555555558</v>
      </c>
      <c r="L18" s="5">
        <v>0.5</v>
      </c>
      <c r="M18" s="5">
        <v>0.54513888888888895</v>
      </c>
      <c r="N18" s="5">
        <v>4.5138888888888951E-2</v>
      </c>
      <c r="O18" s="5">
        <v>0.70833333333333337</v>
      </c>
    </row>
    <row r="19" spans="1:15" x14ac:dyDescent="0.35">
      <c r="A19" s="51" t="s">
        <v>38</v>
      </c>
      <c r="B19" s="51"/>
      <c r="C19" s="51" t="s">
        <v>39</v>
      </c>
      <c r="D19" t="s">
        <v>40</v>
      </c>
      <c r="K19" s="5">
        <v>0.36458333333333331</v>
      </c>
      <c r="L19" s="5">
        <v>0.51041666666666663</v>
      </c>
      <c r="M19" s="5">
        <v>0.55208333333333337</v>
      </c>
      <c r="N19" s="5">
        <v>4.1666666666666664E-2</v>
      </c>
      <c r="O19" s="5">
        <v>0.77083333333333337</v>
      </c>
    </row>
    <row r="20" spans="1:15" x14ac:dyDescent="0.35">
      <c r="A20" s="51" t="s">
        <v>41</v>
      </c>
      <c r="B20" s="51" t="s">
        <v>41</v>
      </c>
      <c r="C20" s="51"/>
    </row>
    <row r="22" spans="1:15" x14ac:dyDescent="0.35">
      <c r="A22" s="52" t="s">
        <v>42</v>
      </c>
      <c r="B22" s="52"/>
      <c r="C22" s="52"/>
      <c r="D22" t="s">
        <v>43</v>
      </c>
    </row>
    <row r="23" spans="1:15" x14ac:dyDescent="0.35">
      <c r="A23" s="52" t="s">
        <v>44</v>
      </c>
      <c r="B23" s="52" t="s">
        <v>44</v>
      </c>
      <c r="C23" s="52"/>
      <c r="D23" t="s">
        <v>43</v>
      </c>
    </row>
    <row r="24" spans="1:15" x14ac:dyDescent="0.35">
      <c r="A24" s="52" t="s">
        <v>45</v>
      </c>
      <c r="B24" s="52"/>
      <c r="C24" s="52"/>
      <c r="D24" t="s">
        <v>43</v>
      </c>
    </row>
    <row r="25" spans="1:15" x14ac:dyDescent="0.35">
      <c r="A25" s="52" t="s">
        <v>46</v>
      </c>
      <c r="B25" s="52"/>
      <c r="C25" s="52"/>
      <c r="D25" t="s">
        <v>43</v>
      </c>
    </row>
    <row r="27" spans="1:15" x14ac:dyDescent="0.35">
      <c r="A27" s="50" t="s">
        <v>47</v>
      </c>
      <c r="B27" s="50"/>
    </row>
    <row r="28" spans="1:15" ht="15" thickBot="1" x14ac:dyDescent="0.4"/>
    <row r="29" spans="1:15" x14ac:dyDescent="0.35">
      <c r="A29" s="8" t="s">
        <v>27</v>
      </c>
      <c r="B29" t="s">
        <v>48</v>
      </c>
    </row>
    <row r="30" spans="1:15" x14ac:dyDescent="0.35">
      <c r="A30" s="39" t="s">
        <v>38</v>
      </c>
      <c r="B30" t="s">
        <v>49</v>
      </c>
    </row>
    <row r="31" spans="1:15" x14ac:dyDescent="0.35">
      <c r="A31" s="39" t="s">
        <v>50</v>
      </c>
      <c r="B31" t="s">
        <v>51</v>
      </c>
    </row>
    <row r="32" spans="1:15" x14ac:dyDescent="0.35">
      <c r="A32" s="39" t="s">
        <v>52</v>
      </c>
      <c r="B32" t="s">
        <v>53</v>
      </c>
    </row>
    <row r="33" spans="1:2" x14ac:dyDescent="0.35">
      <c r="A33" s="39" t="s">
        <v>30</v>
      </c>
      <c r="B33" t="s">
        <v>54</v>
      </c>
    </row>
    <row r="34" spans="1:2" x14ac:dyDescent="0.35">
      <c r="A34" s="39" t="s">
        <v>41</v>
      </c>
      <c r="B34" t="s">
        <v>55</v>
      </c>
    </row>
    <row r="35" spans="1:2" x14ac:dyDescent="0.35">
      <c r="A35" s="39" t="s">
        <v>44</v>
      </c>
      <c r="B35" t="s">
        <v>56</v>
      </c>
    </row>
    <row r="36" spans="1:2" x14ac:dyDescent="0.35">
      <c r="A36" s="39" t="s">
        <v>57</v>
      </c>
      <c r="B36" t="s">
        <v>58</v>
      </c>
    </row>
    <row r="37" spans="1:2" x14ac:dyDescent="0.35">
      <c r="A37" s="39" t="s">
        <v>59</v>
      </c>
      <c r="B37" t="s">
        <v>60</v>
      </c>
    </row>
    <row r="38" spans="1:2" x14ac:dyDescent="0.35">
      <c r="A38" s="39" t="s">
        <v>61</v>
      </c>
    </row>
    <row r="39" spans="1:2" x14ac:dyDescent="0.35">
      <c r="A39" s="39" t="s">
        <v>62</v>
      </c>
    </row>
    <row r="40" spans="1:2" x14ac:dyDescent="0.35">
      <c r="A40" s="39" t="s">
        <v>63</v>
      </c>
    </row>
    <row r="41" spans="1:2" x14ac:dyDescent="0.35">
      <c r="A41" s="39"/>
      <c r="B41" t="s">
        <v>64</v>
      </c>
    </row>
  </sheetData>
  <mergeCells count="3">
    <mergeCell ref="I12:J12"/>
    <mergeCell ref="K12:O12"/>
    <mergeCell ref="P12:Q12"/>
  </mergeCells>
  <conditionalFormatting sqref="N12:N14">
    <cfRule type="cellIs" dxfId="4" priority="4" operator="lessThan">
      <formula>0.03125</formula>
    </cfRule>
  </conditionalFormatting>
  <conditionalFormatting sqref="N16">
    <cfRule type="cellIs" dxfId="3" priority="2" operator="lessThan">
      <formula>0.03125</formula>
    </cfRule>
  </conditionalFormatting>
  <conditionalFormatting sqref="N18">
    <cfRule type="cellIs" dxfId="2" priority="1" operator="lessThan">
      <formula>0.03125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24E3-DE84-4AD9-B834-AB077B796CE9}">
  <dimension ref="A1:BL378"/>
  <sheetViews>
    <sheetView zoomScale="110" zoomScaleNormal="110" workbookViewId="0">
      <pane xSplit="2" ySplit="6" topLeftCell="X7" activePane="bottomRight" state="frozen"/>
      <selection pane="topRight" activeCell="C1" sqref="C1"/>
      <selection pane="bottomLeft" activeCell="A5" sqref="A5"/>
      <selection pane="bottomRight" activeCell="B2" sqref="B2"/>
    </sheetView>
  </sheetViews>
  <sheetFormatPr baseColWidth="10" defaultColWidth="11.453125" defaultRowHeight="14.5" outlineLevelCol="1" x14ac:dyDescent="0.35"/>
  <cols>
    <col min="2" max="2" width="16.26953125" customWidth="1"/>
    <col min="3" max="4" width="10.26953125" customWidth="1"/>
    <col min="5" max="5" width="8.26953125" customWidth="1" outlineLevel="1"/>
    <col min="6" max="6" width="8.54296875" customWidth="1" outlineLevel="1"/>
    <col min="7" max="13" width="8.26953125" customWidth="1" outlineLevel="1"/>
    <col min="14" max="14" width="11.453125" customWidth="1" outlineLevel="1"/>
    <col min="15" max="17" width="8.453125" customWidth="1" outlineLevel="1"/>
    <col min="18" max="18" width="8.453125" style="7" customWidth="1" outlineLevel="1"/>
    <col min="19" max="21" width="9.81640625" style="7" customWidth="1" outlineLevel="1"/>
    <col min="22" max="23" width="9.81640625" style="27" customWidth="1" outlineLevel="1"/>
    <col min="24" max="24" width="8.453125" customWidth="1" outlineLevel="1"/>
    <col min="25" max="25" width="8.453125" style="6" customWidth="1" outlineLevel="1"/>
    <col min="26" max="28" width="11.453125" customWidth="1" outlineLevel="1"/>
    <col min="29" max="29" width="29.7265625" customWidth="1" outlineLevel="1"/>
    <col min="30" max="30" width="16.54296875" customWidth="1" outlineLevel="1"/>
    <col min="31" max="39" width="11.453125" style="26"/>
    <col min="40" max="40" width="11.453125" style="26" customWidth="1"/>
    <col min="41" max="41" width="11.453125" style="26"/>
    <col min="42" max="42" width="12" style="26" bestFit="1" customWidth="1"/>
  </cols>
  <sheetData>
    <row r="1" spans="1:54" x14ac:dyDescent="0.35">
      <c r="L1" s="59" t="s">
        <v>65</v>
      </c>
      <c r="M1" s="59"/>
      <c r="N1" s="5">
        <v>0.3263888888888889</v>
      </c>
      <c r="Q1" s="1"/>
      <c r="AA1">
        <f>0.37-0.18</f>
        <v>0.19</v>
      </c>
      <c r="AB1">
        <v>1</v>
      </c>
      <c r="AE1" s="40" t="s">
        <v>27</v>
      </c>
      <c r="AF1" s="40" t="s">
        <v>50</v>
      </c>
      <c r="AG1" s="40" t="s">
        <v>52</v>
      </c>
      <c r="AH1" s="40" t="s">
        <v>61</v>
      </c>
      <c r="AI1" s="40" t="s">
        <v>44</v>
      </c>
      <c r="AJ1" s="40" t="s">
        <v>41</v>
      </c>
      <c r="AK1" s="40" t="s">
        <v>30</v>
      </c>
      <c r="AL1" s="40" t="s">
        <v>57</v>
      </c>
      <c r="AM1" s="40" t="s">
        <v>59</v>
      </c>
    </row>
    <row r="2" spans="1:54" ht="15" thickBot="1" x14ac:dyDescent="0.4">
      <c r="L2" s="59" t="s">
        <v>66</v>
      </c>
      <c r="M2" s="59"/>
      <c r="N2" s="5">
        <v>3.125E-2</v>
      </c>
      <c r="O2" t="s">
        <v>67</v>
      </c>
      <c r="R2" s="45"/>
      <c r="S2" s="44"/>
      <c r="AA2">
        <f>AA1*AB2</f>
        <v>11.4</v>
      </c>
      <c r="AB2">
        <v>60</v>
      </c>
      <c r="AC2" s="5">
        <f>AB26-AB25</f>
        <v>0</v>
      </c>
      <c r="AD2" s="5"/>
      <c r="AE2" s="40"/>
      <c r="AF2" s="40"/>
      <c r="AG2" s="40" t="s">
        <v>62</v>
      </c>
      <c r="AH2" s="40"/>
      <c r="AI2" s="40"/>
      <c r="AJ2" s="40"/>
      <c r="AK2" s="40"/>
      <c r="AL2" s="40"/>
      <c r="AM2" s="40"/>
    </row>
    <row r="3" spans="1:54" x14ac:dyDescent="0.35">
      <c r="A3" s="16"/>
      <c r="B3" s="17"/>
      <c r="C3" s="17" t="s">
        <v>68</v>
      </c>
      <c r="D3" s="17" t="s">
        <v>41</v>
      </c>
      <c r="E3" s="18" t="s">
        <v>44</v>
      </c>
      <c r="AF3" s="57" t="s">
        <v>69</v>
      </c>
      <c r="AG3" s="57"/>
      <c r="AH3" s="57"/>
      <c r="AI3" s="41">
        <f>AF5+AG5+AI5+AJ5+AK5+AH5</f>
        <v>7</v>
      </c>
    </row>
    <row r="4" spans="1:54" ht="15" thickBot="1" x14ac:dyDescent="0.4">
      <c r="A4" s="19" t="s">
        <v>70</v>
      </c>
      <c r="B4" s="20">
        <f ca="1">TODAY()</f>
        <v>43859</v>
      </c>
      <c r="C4" s="21">
        <f ca="1">_xlfn.XLOOKUP(B4, B7:B390, S7:S390)</f>
        <v>-2.3314683517128287E-14</v>
      </c>
      <c r="D4" s="21">
        <f ca="1">_xlfn.XLOOKUP(B4, B7:B390, X7:X390)</f>
        <v>0</v>
      </c>
      <c r="E4" s="22">
        <f ca="1">_xlfn.XLOOKUP(B4, B7:B390, AB7:AB390)</f>
        <v>0</v>
      </c>
      <c r="AE4" s="42">
        <f ca="1">AE5/AO5</f>
        <v>0</v>
      </c>
      <c r="AF4" s="58" t="s">
        <v>71</v>
      </c>
      <c r="AG4" s="58"/>
    </row>
    <row r="5" spans="1:54" x14ac:dyDescent="0.35">
      <c r="B5" s="1"/>
      <c r="E5" s="54" t="s">
        <v>13</v>
      </c>
      <c r="F5" s="55"/>
      <c r="G5" s="54" t="s">
        <v>14</v>
      </c>
      <c r="H5" s="56"/>
      <c r="I5" s="56"/>
      <c r="J5" s="56"/>
      <c r="K5" s="56"/>
      <c r="L5" s="54" t="s">
        <v>13</v>
      </c>
      <c r="M5" s="55"/>
      <c r="N5" s="8"/>
      <c r="O5" s="8"/>
      <c r="P5" s="8"/>
      <c r="Q5" s="8"/>
      <c r="R5" s="11"/>
      <c r="S5" s="11"/>
      <c r="T5" s="11"/>
      <c r="U5" s="11"/>
      <c r="V5" s="28"/>
      <c r="W5" s="28"/>
      <c r="X5" s="8"/>
      <c r="Y5" s="14"/>
      <c r="AB5" s="8"/>
      <c r="AE5" s="26">
        <f>SUM(AE7:AE380)</f>
        <v>0</v>
      </c>
      <c r="AF5" s="26">
        <f t="shared" ref="AF5:AM5" si="0">SUM(AF7:AF380)</f>
        <v>0</v>
      </c>
      <c r="AG5" s="26">
        <f t="shared" si="0"/>
        <v>3</v>
      </c>
      <c r="AH5" s="26">
        <f t="shared" si="0"/>
        <v>4</v>
      </c>
      <c r="AI5" s="26">
        <f t="shared" si="0"/>
        <v>0</v>
      </c>
      <c r="AJ5" s="26">
        <f t="shared" si="0"/>
        <v>0</v>
      </c>
      <c r="AK5" s="26">
        <f t="shared" si="0"/>
        <v>0</v>
      </c>
      <c r="AL5" s="26">
        <f t="shared" si="0"/>
        <v>0</v>
      </c>
      <c r="AM5" s="26">
        <f t="shared" si="0"/>
        <v>0</v>
      </c>
      <c r="AO5" s="26">
        <f ca="1">_xlfn.XLOOKUP(B4, B7:B390, AO7:AO390)</f>
        <v>20</v>
      </c>
      <c r="AP5" s="26">
        <f ca="1">AO5*2/14/2</f>
        <v>1.4285714285714286</v>
      </c>
    </row>
    <row r="6" spans="1:54" ht="107.25" customHeight="1" thickBot="1" x14ac:dyDescent="0.4">
      <c r="B6" t="s">
        <v>72</v>
      </c>
      <c r="C6" t="s">
        <v>17</v>
      </c>
      <c r="D6" t="s">
        <v>18</v>
      </c>
      <c r="E6" s="2" t="s">
        <v>19</v>
      </c>
      <c r="F6" s="4" t="s">
        <v>20</v>
      </c>
      <c r="G6" s="2" t="s">
        <v>21</v>
      </c>
      <c r="H6" s="3" t="s">
        <v>22</v>
      </c>
      <c r="I6" s="3" t="s">
        <v>23</v>
      </c>
      <c r="J6" s="3" t="s">
        <v>24</v>
      </c>
      <c r="K6" s="3" t="s">
        <v>25</v>
      </c>
      <c r="L6" s="2" t="s">
        <v>26</v>
      </c>
      <c r="M6" s="4" t="s">
        <v>20</v>
      </c>
      <c r="N6" s="10" t="s">
        <v>73</v>
      </c>
      <c r="O6" s="10" t="s">
        <v>74</v>
      </c>
      <c r="P6" s="10" t="s">
        <v>75</v>
      </c>
      <c r="Q6" s="10" t="s">
        <v>76</v>
      </c>
      <c r="R6" s="12" t="s">
        <v>68</v>
      </c>
      <c r="S6" s="13" t="s">
        <v>77</v>
      </c>
      <c r="T6" s="12" t="s">
        <v>78</v>
      </c>
      <c r="U6" s="12" t="s">
        <v>79</v>
      </c>
      <c r="V6" s="29" t="s">
        <v>80</v>
      </c>
      <c r="W6" s="29" t="s">
        <v>81</v>
      </c>
      <c r="X6" s="10" t="s">
        <v>82</v>
      </c>
      <c r="Y6" s="15" t="s">
        <v>83</v>
      </c>
      <c r="Z6" t="s">
        <v>84</v>
      </c>
      <c r="AA6" t="s">
        <v>85</v>
      </c>
      <c r="AB6" s="9" t="s">
        <v>84</v>
      </c>
      <c r="AC6" t="s">
        <v>86</v>
      </c>
      <c r="AE6" s="38" t="s">
        <v>87</v>
      </c>
      <c r="AF6" s="38" t="s">
        <v>88</v>
      </c>
      <c r="AG6" s="38" t="s">
        <v>89</v>
      </c>
      <c r="AH6" s="38" t="s">
        <v>90</v>
      </c>
      <c r="AI6" s="38" t="s">
        <v>91</v>
      </c>
      <c r="AJ6" s="38" t="s">
        <v>92</v>
      </c>
      <c r="AK6" s="38" t="s">
        <v>93</v>
      </c>
      <c r="AL6" s="38" t="s">
        <v>57</v>
      </c>
      <c r="AM6" s="38" t="s">
        <v>94</v>
      </c>
      <c r="AN6" s="26" t="s">
        <v>95</v>
      </c>
      <c r="AO6" s="38" t="s">
        <v>96</v>
      </c>
      <c r="AP6" s="38" t="s">
        <v>97</v>
      </c>
    </row>
    <row r="7" spans="1:54" x14ac:dyDescent="0.35">
      <c r="A7" s="31" t="s">
        <v>98</v>
      </c>
      <c r="B7" s="32">
        <v>43831</v>
      </c>
      <c r="C7" s="31" t="s">
        <v>61</v>
      </c>
      <c r="D7" s="31" t="str">
        <f t="shared" ref="D7:D41" si="1">IF(C7="","",C7)</f>
        <v>pont</v>
      </c>
      <c r="S7" s="7">
        <v>0</v>
      </c>
      <c r="T7" s="7">
        <f>S7-U7</f>
        <v>0</v>
      </c>
      <c r="U7" s="5">
        <f>V7/24</f>
        <v>0</v>
      </c>
      <c r="V7" s="30">
        <v>0</v>
      </c>
      <c r="W7" s="30"/>
      <c r="X7" s="5">
        <v>0</v>
      </c>
      <c r="Z7" s="5"/>
      <c r="AB7" s="5">
        <v>0</v>
      </c>
      <c r="AE7" s="26" t="str">
        <f>IF(C7=$AE$1,IF(D7=$AE$1,1,0.5),IF(D7=$AE$1,0.5,""))</f>
        <v/>
      </c>
      <c r="AF7" s="26" t="str">
        <f>IF(C7=$AF$1,IF(D7=$AF$1,1,0.5),IF(D7=$AF$1,0.5,""))</f>
        <v/>
      </c>
      <c r="AG7" s="26" t="str">
        <f>IF(C7=$AG$1,IF(D7=$AG$1,1,0.5),IF(D7=$AG$1,0.5,IF(C7=$AG$2,IF(D7=$AG$2,1,0.5),IF(D7=$AG$2,0.5,""))))</f>
        <v/>
      </c>
      <c r="AH7" s="26">
        <f>IF(C7=$AH$1,IF(D7=$AH$1,1,0.5),IF(D7=$AH$1,0.5,""))</f>
        <v>1</v>
      </c>
      <c r="AI7" s="26" t="str">
        <f>IF(C7=$AI$1,IF(D7=$AI$1,1,0.5),IF(D7=$AI$1,0.5,""))</f>
        <v/>
      </c>
      <c r="AJ7" s="26" t="str">
        <f>IF(C7=$AJ$1,IF(D7=$AJ$1,1,0.5),IF(D7=$AJ$1,0.5,""))</f>
        <v/>
      </c>
      <c r="AK7" s="26" t="str">
        <f>IF(C7=$AK$1,IF(D7=$AK$1,1,0.5),IF(D7=$AK$1,0.5,""))</f>
        <v/>
      </c>
      <c r="AL7" s="26" t="str">
        <f>IF(C7=$AL$1,IF(D7=$AL$1,1,0.5),IF(D7=$AL$1,0.5,""))</f>
        <v/>
      </c>
      <c r="AM7" s="26" t="str">
        <f>IF(C7=$AM$1,IF(D7=$AM$1,1,0.5),IF(D7=$AM$1,0.5,""))</f>
        <v/>
      </c>
      <c r="AN7" s="26">
        <f>IF(A7="dimanche",0,IF(A7="samedi",0,IF(C7="férié",0,IF(COUNTBLANK(AF7:AM7)=0,1,1-SUM(AF7:AM7)))))</f>
        <v>0</v>
      </c>
      <c r="AO7" s="26">
        <f>AN7</f>
        <v>0</v>
      </c>
    </row>
    <row r="8" spans="1:54" x14ac:dyDescent="0.35">
      <c r="A8" t="s">
        <v>99</v>
      </c>
      <c r="B8" s="1">
        <v>43832</v>
      </c>
      <c r="D8" t="str">
        <f t="shared" si="1"/>
        <v/>
      </c>
      <c r="E8" s="5"/>
      <c r="F8" s="5"/>
      <c r="G8" s="5">
        <v>0.33680555555555602</v>
      </c>
      <c r="H8" s="5">
        <v>0.5</v>
      </c>
      <c r="I8" s="5">
        <v>0.54513888888888895</v>
      </c>
      <c r="J8" s="5">
        <f t="shared" ref="J8:J9" si="2">IF(H8="","",I8-H8)</f>
        <v>4.5138888888888951E-2</v>
      </c>
      <c r="K8" s="5">
        <v>0.70833333333333304</v>
      </c>
      <c r="L8" s="5"/>
      <c r="M8" s="5"/>
      <c r="N8" s="5">
        <f>IF(COUNTBLANK(G8:H8)=2,K8-I8,IF(COUNTBLANK(I8:K8)=3,H8-G8,IF(J8&gt;$N$2,K8-I8+H8-G8,K8-G8-$N$2)))</f>
        <v>0.32638888888888806</v>
      </c>
      <c r="O8" s="5">
        <f>F8-E8+M8-L8</f>
        <v>0</v>
      </c>
      <c r="P8" s="24">
        <f>IF(O8=0,N8,IF(N8&gt;$N$1,N8,IF(N8+O8&gt;$N$1,$N$1,N8=O8)))</f>
        <v>0.32638888888888806</v>
      </c>
      <c r="Q8" s="5">
        <f>O8-(P8-N8)</f>
        <v>0</v>
      </c>
      <c r="R8" s="7">
        <f>P8-$N$1</f>
        <v>-8.3266726846886741E-16</v>
      </c>
      <c r="S8" s="7">
        <f t="shared" ref="S8" si="3">S7+P8-$N$1</f>
        <v>-8.3266726846886741E-16</v>
      </c>
      <c r="T8" s="7">
        <f t="shared" ref="T8" si="4">S8-U8</f>
        <v>-8.3266726846886741E-16</v>
      </c>
      <c r="U8" s="5">
        <f t="shared" ref="U8" si="5">V8/24</f>
        <v>0</v>
      </c>
      <c r="V8" s="30"/>
      <c r="W8" s="46">
        <f>IF(C8=$AJ$1,-0.163194,0)+IF(D8=$AJ$1,-0.163194,0)+Q8*0.75</f>
        <v>0</v>
      </c>
      <c r="X8" s="48">
        <f>X7+W8</f>
        <v>0</v>
      </c>
      <c r="Y8" s="6" t="str">
        <f t="shared" ref="Y8:Y61" si="6">IF(Q8&gt;0,"oui","non")</f>
        <v>non</v>
      </c>
      <c r="AB8" s="5">
        <f>AB7+AA8*Z8</f>
        <v>0</v>
      </c>
      <c r="AE8" s="26" t="str">
        <f t="shared" ref="AE8:AE71" si="7">IF(C8=$AE$1,IF(D8=$AE$1,1,0.5),IF(D8=$AE$1,0.5,""))</f>
        <v/>
      </c>
      <c r="AF8" s="26" t="str">
        <f t="shared" ref="AF8:AF71" si="8">IF(C8=$AF$1,IF(D8=$AF$1,1,0.5),IF(D8=$AF$1,0.5,""))</f>
        <v/>
      </c>
      <c r="AG8" s="26" t="str">
        <f t="shared" ref="AG8:AG71" si="9">IF(C8=$AG$1,IF(D8=$AG$1,1,0.5),IF(D8=$AG$1,0.5,IF(C8=$AG$2,IF(D8=$AG$2,1,0.5),IF(D8=$AG$2,0.5,""))))</f>
        <v/>
      </c>
      <c r="AH8" s="26" t="str">
        <f t="shared" ref="AH8:AH71" si="10">IF(C8=$AH$1,IF(D8=$AH$1,1,0.5),IF(D8=$AH$1,0.5,""))</f>
        <v/>
      </c>
      <c r="AI8" s="26" t="str">
        <f t="shared" ref="AI8:AI71" si="11">IF(C8=$AI$1,IF(D8=$AI$1,1,0.5),IF(D8=$AI$1,0.5,""))</f>
        <v/>
      </c>
      <c r="AJ8" s="26" t="str">
        <f t="shared" ref="AJ8:AJ71" si="12">IF(C8=$AJ$1,IF(D8=$AJ$1,1,0.5),IF(D8=$AJ$1,0.5,""))</f>
        <v/>
      </c>
      <c r="AK8" s="26" t="str">
        <f t="shared" ref="AK8:AK71" si="13">IF(C8=$AK$1,IF(D8=$AK$1,1,0.5),IF(D8=$AK$1,0.5,""))</f>
        <v/>
      </c>
      <c r="AL8" s="26" t="str">
        <f t="shared" ref="AL8:AL71" si="14">IF(C8=$AL$1,IF(D8=$AL$1,1,0.5),IF(D8=$AL$1,0.5,""))</f>
        <v/>
      </c>
      <c r="AM8" s="26" t="str">
        <f t="shared" ref="AM8:AM71" si="15">IF(C8=$AM$1,IF(D8=$AM$1,1,0.5),IF(D8=$AM$1,0.5,""))</f>
        <v/>
      </c>
      <c r="AN8" s="26">
        <f t="shared" ref="AN8:AN71" si="16">IF(A8="dimanche",0,IF(A8="samedi",0,IF(C8="férié",0,IF(COUNTBLANK(AF8:AM8)=0,1,1-SUM(AF8:AM8)))))</f>
        <v>1</v>
      </c>
      <c r="AO8" s="26">
        <f>AO7+AN8</f>
        <v>1</v>
      </c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</row>
    <row r="9" spans="1:54" x14ac:dyDescent="0.35">
      <c r="A9" t="s">
        <v>100</v>
      </c>
      <c r="B9" s="1">
        <v>43833</v>
      </c>
      <c r="D9" t="str">
        <f t="shared" si="1"/>
        <v/>
      </c>
      <c r="E9" s="5"/>
      <c r="F9" s="5"/>
      <c r="G9" s="5">
        <v>0.33680555555555602</v>
      </c>
      <c r="H9" s="5">
        <v>0.5</v>
      </c>
      <c r="I9" s="5">
        <v>0.54513888888888895</v>
      </c>
      <c r="J9" s="5">
        <f t="shared" si="2"/>
        <v>4.5138888888888951E-2</v>
      </c>
      <c r="K9" s="5">
        <v>0.70833333333333304</v>
      </c>
      <c r="L9" s="5"/>
      <c r="M9" s="5"/>
      <c r="N9" s="5">
        <f t="shared" ref="N9:N72" si="17">IF(COUNTBLANK(G9:H9)=2,K9-I9,IF(COUNTBLANK(I9:K9)=3,H9-G9,IF(J9&gt;$N$2,K9-I9+H9-G9,K9-G9-$N$2)))</f>
        <v>0.32638888888888806</v>
      </c>
      <c r="O9" s="5">
        <f t="shared" ref="O9:O10" si="18">F9-E9+M9-L9</f>
        <v>0</v>
      </c>
      <c r="P9" s="24">
        <f>IF(O9=0,N9,IF(N9&gt;$N$1,N9,IF(N9+O9&gt;$N$1,$N$1,N9=O9)))</f>
        <v>0.32638888888888806</v>
      </c>
      <c r="Q9" s="5">
        <f t="shared" ref="Q9:Q10" si="19">O9-(P9-N9)</f>
        <v>0</v>
      </c>
      <c r="R9" s="7">
        <f t="shared" ref="R9:R10" si="20">P9-$N$1</f>
        <v>-8.3266726846886741E-16</v>
      </c>
      <c r="S9" s="7">
        <f t="shared" ref="S9:S10" si="21">S8+P9-$N$1</f>
        <v>-1.6653345369377348E-15</v>
      </c>
      <c r="T9" s="7">
        <f t="shared" ref="T9:T10" si="22">S9-U9</f>
        <v>-1.6653345369377348E-15</v>
      </c>
      <c r="U9" s="5">
        <f t="shared" ref="U9:U10" si="23">V9/24</f>
        <v>0</v>
      </c>
      <c r="V9" s="30"/>
      <c r="W9" s="46">
        <f>IF(C9=$AJ$1,-0.163194,0)+IF(D9=$AJ$1,-0.163194,0)+Q9*0.75</f>
        <v>0</v>
      </c>
      <c r="X9" s="48">
        <f t="shared" ref="X9:X72" si="24">X8+W9</f>
        <v>0</v>
      </c>
      <c r="Y9" s="6" t="str">
        <f t="shared" si="6"/>
        <v>non</v>
      </c>
      <c r="AB9" s="5">
        <f t="shared" ref="AB9:AB72" si="25">AB8+AA9*Z9</f>
        <v>0</v>
      </c>
      <c r="AE9" s="26" t="str">
        <f t="shared" si="7"/>
        <v/>
      </c>
      <c r="AF9" s="26" t="str">
        <f t="shared" si="8"/>
        <v/>
      </c>
      <c r="AG9" s="26" t="str">
        <f t="shared" si="9"/>
        <v/>
      </c>
      <c r="AH9" s="26" t="str">
        <f t="shared" si="10"/>
        <v/>
      </c>
      <c r="AI9" s="26" t="str">
        <f t="shared" si="11"/>
        <v/>
      </c>
      <c r="AJ9" s="26" t="str">
        <f t="shared" si="12"/>
        <v/>
      </c>
      <c r="AK9" s="26" t="str">
        <f t="shared" si="13"/>
        <v/>
      </c>
      <c r="AL9" s="26" t="str">
        <f t="shared" si="14"/>
        <v/>
      </c>
      <c r="AM9" s="26" t="str">
        <f t="shared" si="15"/>
        <v/>
      </c>
      <c r="AN9" s="26">
        <f t="shared" si="16"/>
        <v>1</v>
      </c>
      <c r="AO9" s="26">
        <f t="shared" ref="AO9:AO72" si="26">AO8+AN9</f>
        <v>2</v>
      </c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</row>
    <row r="10" spans="1:54" x14ac:dyDescent="0.35">
      <c r="A10" t="s">
        <v>101</v>
      </c>
      <c r="B10" s="1">
        <v>43834</v>
      </c>
      <c r="D10" t="str">
        <f t="shared" si="1"/>
        <v/>
      </c>
      <c r="E10" s="5"/>
      <c r="F10" s="5"/>
      <c r="G10" s="5">
        <v>0.33680555555555602</v>
      </c>
      <c r="H10" s="5">
        <v>0.5</v>
      </c>
      <c r="I10" s="5">
        <v>0.54513888888888895</v>
      </c>
      <c r="J10" s="5">
        <f t="shared" ref="J10" si="27">IF(H10="","",I10-H10)</f>
        <v>4.5138888888888951E-2</v>
      </c>
      <c r="K10" s="5">
        <v>0.70833333333333304</v>
      </c>
      <c r="L10" s="5"/>
      <c r="M10" s="5"/>
      <c r="N10" s="5">
        <f t="shared" si="17"/>
        <v>0.32638888888888806</v>
      </c>
      <c r="O10" s="5">
        <f t="shared" si="18"/>
        <v>0</v>
      </c>
      <c r="P10" s="24">
        <f t="shared" ref="P10" si="28">IF(O10=0,N10,IF(N10&gt;$N$1,N10,IF(N10+O10&gt;$N$1,$N$1,N10=O10)))</f>
        <v>0.32638888888888806</v>
      </c>
      <c r="Q10" s="5">
        <f t="shared" si="19"/>
        <v>0</v>
      </c>
      <c r="R10" s="7">
        <f t="shared" si="20"/>
        <v>-8.3266726846886741E-16</v>
      </c>
      <c r="S10" s="7">
        <f t="shared" si="21"/>
        <v>-2.4980018054066022E-15</v>
      </c>
      <c r="T10" s="7">
        <f t="shared" si="22"/>
        <v>-2.4980018054066022E-15</v>
      </c>
      <c r="U10" s="5">
        <f t="shared" si="23"/>
        <v>0</v>
      </c>
      <c r="V10" s="30"/>
      <c r="W10" s="46">
        <f t="shared" ref="W10:W72" si="29">IF(C10=$AJ$1,-0.163194,0)+IF(D10=$AJ$1,-0.163194,0)+Q10*0.75</f>
        <v>0</v>
      </c>
      <c r="X10" s="48">
        <f t="shared" si="24"/>
        <v>0</v>
      </c>
      <c r="Y10" s="6" t="str">
        <f t="shared" si="6"/>
        <v>non</v>
      </c>
      <c r="AB10" s="5">
        <f t="shared" si="25"/>
        <v>0</v>
      </c>
      <c r="AE10" s="26" t="str">
        <f t="shared" si="7"/>
        <v/>
      </c>
      <c r="AF10" s="26" t="str">
        <f t="shared" si="8"/>
        <v/>
      </c>
      <c r="AG10" s="26" t="str">
        <f t="shared" si="9"/>
        <v/>
      </c>
      <c r="AH10" s="26" t="str">
        <f t="shared" si="10"/>
        <v/>
      </c>
      <c r="AI10" s="26" t="str">
        <f t="shared" si="11"/>
        <v/>
      </c>
      <c r="AJ10" s="26" t="str">
        <f t="shared" si="12"/>
        <v/>
      </c>
      <c r="AK10" s="26" t="str">
        <f t="shared" si="13"/>
        <v/>
      </c>
      <c r="AL10" s="26" t="str">
        <f t="shared" si="14"/>
        <v/>
      </c>
      <c r="AM10" s="26" t="str">
        <f t="shared" si="15"/>
        <v/>
      </c>
      <c r="AN10" s="26">
        <f t="shared" si="16"/>
        <v>1</v>
      </c>
      <c r="AO10" s="26">
        <f t="shared" si="26"/>
        <v>3</v>
      </c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</row>
    <row r="11" spans="1:54" s="31" customFormat="1" x14ac:dyDescent="0.35">
      <c r="A11" s="31" t="s">
        <v>102</v>
      </c>
      <c r="B11" s="32">
        <v>43835</v>
      </c>
      <c r="D11" s="31" t="str">
        <f t="shared" si="1"/>
        <v/>
      </c>
      <c r="E11" s="33"/>
      <c r="F11" s="33"/>
      <c r="G11" s="33">
        <v>0.33680555555555602</v>
      </c>
      <c r="H11" s="33">
        <v>0.5</v>
      </c>
      <c r="I11" s="33">
        <v>0.54513888888888895</v>
      </c>
      <c r="J11" s="33">
        <f t="shared" ref="J11:J74" si="30">IF(H11="","",I11-H11)</f>
        <v>4.5138888888888951E-2</v>
      </c>
      <c r="K11" s="33">
        <v>0.70833333333333304</v>
      </c>
      <c r="L11" s="33"/>
      <c r="M11" s="33"/>
      <c r="N11" s="33">
        <f t="shared" si="17"/>
        <v>0.32638888888888806</v>
      </c>
      <c r="O11" s="33">
        <f t="shared" ref="O11:O74" si="31">F11-E11+M11-L11</f>
        <v>0</v>
      </c>
      <c r="P11" s="33">
        <f t="shared" ref="P11:P74" si="32">IF(O11=0,N11,IF(N11&gt;$N$1,N11,IF(N11+O11&gt;$N$1,$N$1,N11=O11)))</f>
        <v>0.32638888888888806</v>
      </c>
      <c r="Q11" s="33">
        <f t="shared" ref="Q11:Q74" si="33">O11-(P11-N11)</f>
        <v>0</v>
      </c>
      <c r="R11" s="34">
        <f t="shared" ref="R11:R74" si="34">P11-$N$1</f>
        <v>-8.3266726846886741E-16</v>
      </c>
      <c r="S11" s="34">
        <f t="shared" ref="S11:S74" si="35">S10+P11-$N$1</f>
        <v>-3.3306690738754696E-15</v>
      </c>
      <c r="T11" s="34">
        <f t="shared" ref="T11:T74" si="36">S11-U11</f>
        <v>-3.3306690738754696E-15</v>
      </c>
      <c r="U11" s="33">
        <f t="shared" ref="U11:U74" si="37">V11/24</f>
        <v>0</v>
      </c>
      <c r="V11" s="35"/>
      <c r="W11" s="47">
        <f t="shared" si="29"/>
        <v>0</v>
      </c>
      <c r="X11" s="49">
        <f t="shared" si="24"/>
        <v>0</v>
      </c>
      <c r="Y11" s="36" t="str">
        <f t="shared" si="6"/>
        <v>non</v>
      </c>
      <c r="AB11" s="33">
        <f t="shared" si="25"/>
        <v>0</v>
      </c>
      <c r="AE11" s="37" t="str">
        <f t="shared" si="7"/>
        <v/>
      </c>
      <c r="AF11" s="37" t="str">
        <f t="shared" si="8"/>
        <v/>
      </c>
      <c r="AG11" s="37" t="str">
        <f t="shared" si="9"/>
        <v/>
      </c>
      <c r="AH11" s="37" t="str">
        <f t="shared" si="10"/>
        <v/>
      </c>
      <c r="AI11" s="37" t="str">
        <f t="shared" si="11"/>
        <v/>
      </c>
      <c r="AJ11" s="37" t="str">
        <f t="shared" si="12"/>
        <v/>
      </c>
      <c r="AK11" s="37" t="str">
        <f t="shared" si="13"/>
        <v/>
      </c>
      <c r="AL11" s="37" t="str">
        <f t="shared" si="14"/>
        <v/>
      </c>
      <c r="AM11" s="37" t="str">
        <f t="shared" si="15"/>
        <v/>
      </c>
      <c r="AN11" s="37">
        <f t="shared" si="16"/>
        <v>0</v>
      </c>
      <c r="AO11" s="37">
        <f t="shared" si="26"/>
        <v>3</v>
      </c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</row>
    <row r="12" spans="1:54" s="31" customFormat="1" x14ac:dyDescent="0.35">
      <c r="A12" s="31" t="s">
        <v>103</v>
      </c>
      <c r="B12" s="32">
        <v>43836</v>
      </c>
      <c r="D12" s="31" t="str">
        <f t="shared" si="1"/>
        <v/>
      </c>
      <c r="E12" s="33"/>
      <c r="F12" s="33"/>
      <c r="G12" s="33">
        <v>0.33680555555555602</v>
      </c>
      <c r="H12" s="33">
        <v>0.5</v>
      </c>
      <c r="I12" s="33">
        <v>0.54513888888888895</v>
      </c>
      <c r="J12" s="33">
        <f t="shared" si="30"/>
        <v>4.5138888888888951E-2</v>
      </c>
      <c r="K12" s="33">
        <v>0.70833333333333304</v>
      </c>
      <c r="L12" s="33"/>
      <c r="M12" s="33"/>
      <c r="N12" s="33">
        <f t="shared" si="17"/>
        <v>0.32638888888888806</v>
      </c>
      <c r="O12" s="33">
        <f t="shared" si="31"/>
        <v>0</v>
      </c>
      <c r="P12" s="33">
        <f t="shared" si="32"/>
        <v>0.32638888888888806</v>
      </c>
      <c r="Q12" s="33">
        <f t="shared" si="33"/>
        <v>0</v>
      </c>
      <c r="R12" s="34">
        <f t="shared" si="34"/>
        <v>-8.3266726846886741E-16</v>
      </c>
      <c r="S12" s="34">
        <f t="shared" si="35"/>
        <v>-4.163336342344337E-15</v>
      </c>
      <c r="T12" s="34">
        <f t="shared" si="36"/>
        <v>-4.163336342344337E-15</v>
      </c>
      <c r="U12" s="33">
        <f t="shared" si="37"/>
        <v>0</v>
      </c>
      <c r="V12" s="35"/>
      <c r="W12" s="47">
        <f t="shared" si="29"/>
        <v>0</v>
      </c>
      <c r="X12" s="49">
        <f t="shared" si="24"/>
        <v>0</v>
      </c>
      <c r="Y12" s="36" t="str">
        <f t="shared" si="6"/>
        <v>non</v>
      </c>
      <c r="AB12" s="33">
        <f t="shared" si="25"/>
        <v>0</v>
      </c>
      <c r="AE12" s="37" t="str">
        <f t="shared" si="7"/>
        <v/>
      </c>
      <c r="AF12" s="37" t="str">
        <f t="shared" si="8"/>
        <v/>
      </c>
      <c r="AG12" s="37" t="str">
        <f t="shared" si="9"/>
        <v/>
      </c>
      <c r="AH12" s="37" t="str">
        <f t="shared" si="10"/>
        <v/>
      </c>
      <c r="AI12" s="37" t="str">
        <f t="shared" si="11"/>
        <v/>
      </c>
      <c r="AJ12" s="37" t="str">
        <f t="shared" si="12"/>
        <v/>
      </c>
      <c r="AK12" s="37" t="str">
        <f t="shared" si="13"/>
        <v/>
      </c>
      <c r="AL12" s="37" t="str">
        <f t="shared" si="14"/>
        <v/>
      </c>
      <c r="AM12" s="37" t="str">
        <f t="shared" si="15"/>
        <v/>
      </c>
      <c r="AN12" s="37">
        <f t="shared" si="16"/>
        <v>0</v>
      </c>
      <c r="AO12" s="37">
        <f t="shared" si="26"/>
        <v>3</v>
      </c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</row>
    <row r="13" spans="1:54" x14ac:dyDescent="0.35">
      <c r="A13" t="s">
        <v>104</v>
      </c>
      <c r="B13" s="1">
        <v>43837</v>
      </c>
      <c r="D13" t="str">
        <f t="shared" si="1"/>
        <v/>
      </c>
      <c r="E13" s="5"/>
      <c r="F13" s="5"/>
      <c r="G13" s="5">
        <v>0.33680555555555602</v>
      </c>
      <c r="H13" s="5">
        <v>0.5</v>
      </c>
      <c r="I13" s="5">
        <v>0.54513888888888895</v>
      </c>
      <c r="J13" s="5">
        <f t="shared" ref="J13:J14" si="38">IF(H13="","",I13-H13)</f>
        <v>4.5138888888888951E-2</v>
      </c>
      <c r="K13" s="5">
        <v>0.70833333333333304</v>
      </c>
      <c r="L13" s="5"/>
      <c r="M13" s="5"/>
      <c r="N13" s="5">
        <f t="shared" si="17"/>
        <v>0.32638888888888806</v>
      </c>
      <c r="O13" s="5">
        <f t="shared" si="31"/>
        <v>0</v>
      </c>
      <c r="P13" s="24">
        <f t="shared" si="32"/>
        <v>0.32638888888888806</v>
      </c>
      <c r="Q13" s="5">
        <f t="shared" si="33"/>
        <v>0</v>
      </c>
      <c r="R13" s="7">
        <f t="shared" si="34"/>
        <v>-8.3266726846886741E-16</v>
      </c>
      <c r="S13" s="7">
        <f t="shared" si="35"/>
        <v>-4.9960036108132044E-15</v>
      </c>
      <c r="T13" s="7">
        <f t="shared" si="36"/>
        <v>-4.9960036108132044E-15</v>
      </c>
      <c r="U13" s="5">
        <f t="shared" si="37"/>
        <v>0</v>
      </c>
      <c r="V13" s="30"/>
      <c r="W13" s="46">
        <f t="shared" si="29"/>
        <v>0</v>
      </c>
      <c r="X13" s="48">
        <f t="shared" si="24"/>
        <v>0</v>
      </c>
      <c r="Y13" s="6" t="str">
        <f t="shared" si="6"/>
        <v>non</v>
      </c>
      <c r="AB13" s="5">
        <f t="shared" si="25"/>
        <v>0</v>
      </c>
      <c r="AE13" s="26" t="str">
        <f t="shared" si="7"/>
        <v/>
      </c>
      <c r="AF13" s="26" t="str">
        <f t="shared" si="8"/>
        <v/>
      </c>
      <c r="AG13" s="26" t="str">
        <f t="shared" si="9"/>
        <v/>
      </c>
      <c r="AH13" s="26" t="str">
        <f t="shared" si="10"/>
        <v/>
      </c>
      <c r="AI13" s="26" t="str">
        <f t="shared" si="11"/>
        <v/>
      </c>
      <c r="AJ13" s="26" t="str">
        <f t="shared" si="12"/>
        <v/>
      </c>
      <c r="AK13" s="26" t="str">
        <f t="shared" si="13"/>
        <v/>
      </c>
      <c r="AL13" s="26" t="str">
        <f t="shared" si="14"/>
        <v/>
      </c>
      <c r="AM13" s="26" t="str">
        <f t="shared" si="15"/>
        <v/>
      </c>
      <c r="AN13" s="26">
        <f t="shared" si="16"/>
        <v>1</v>
      </c>
      <c r="AO13" s="26">
        <f t="shared" si="26"/>
        <v>4</v>
      </c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</row>
    <row r="14" spans="1:54" x14ac:dyDescent="0.35">
      <c r="A14" t="s">
        <v>98</v>
      </c>
      <c r="B14" s="1">
        <v>43838</v>
      </c>
      <c r="D14" t="str">
        <f t="shared" si="1"/>
        <v/>
      </c>
      <c r="E14" s="5"/>
      <c r="F14" s="5"/>
      <c r="G14" s="5">
        <v>0.33680555555555602</v>
      </c>
      <c r="H14" s="5">
        <v>0.5</v>
      </c>
      <c r="I14" s="5">
        <v>0.54513888888888895</v>
      </c>
      <c r="J14" s="5">
        <f t="shared" si="38"/>
        <v>4.5138888888888951E-2</v>
      </c>
      <c r="K14" s="5">
        <v>0.70833333333333304</v>
      </c>
      <c r="L14" s="5"/>
      <c r="M14" s="5"/>
      <c r="N14" s="5">
        <f t="shared" si="17"/>
        <v>0.32638888888888806</v>
      </c>
      <c r="O14" s="5">
        <f t="shared" si="31"/>
        <v>0</v>
      </c>
      <c r="P14" s="24">
        <f t="shared" si="32"/>
        <v>0.32638888888888806</v>
      </c>
      <c r="Q14" s="5">
        <f t="shared" si="33"/>
        <v>0</v>
      </c>
      <c r="R14" s="7">
        <f t="shared" si="34"/>
        <v>-8.3266726846886741E-16</v>
      </c>
      <c r="S14" s="7">
        <f t="shared" si="35"/>
        <v>-5.8286708792820718E-15</v>
      </c>
      <c r="T14" s="7">
        <f t="shared" si="36"/>
        <v>-5.8286708792820718E-15</v>
      </c>
      <c r="U14" s="5">
        <f t="shared" si="37"/>
        <v>0</v>
      </c>
      <c r="V14" s="30"/>
      <c r="W14" s="46">
        <f t="shared" si="29"/>
        <v>0</v>
      </c>
      <c r="X14" s="48">
        <f t="shared" si="24"/>
        <v>0</v>
      </c>
      <c r="Y14" s="6" t="str">
        <f t="shared" si="6"/>
        <v>non</v>
      </c>
      <c r="AB14" s="5">
        <f t="shared" si="25"/>
        <v>0</v>
      </c>
      <c r="AE14" s="26" t="str">
        <f t="shared" si="7"/>
        <v/>
      </c>
      <c r="AF14" s="26" t="str">
        <f t="shared" si="8"/>
        <v/>
      </c>
      <c r="AG14" s="26" t="str">
        <f t="shared" si="9"/>
        <v/>
      </c>
      <c r="AH14" s="26" t="str">
        <f t="shared" si="10"/>
        <v/>
      </c>
      <c r="AI14" s="26" t="str">
        <f t="shared" si="11"/>
        <v/>
      </c>
      <c r="AJ14" s="26" t="str">
        <f t="shared" si="12"/>
        <v/>
      </c>
      <c r="AK14" s="26" t="str">
        <f t="shared" si="13"/>
        <v/>
      </c>
      <c r="AL14" s="26" t="str">
        <f t="shared" si="14"/>
        <v/>
      </c>
      <c r="AM14" s="26" t="str">
        <f t="shared" si="15"/>
        <v/>
      </c>
      <c r="AN14" s="26">
        <f t="shared" si="16"/>
        <v>1</v>
      </c>
      <c r="AO14" s="26">
        <f t="shared" si="26"/>
        <v>5</v>
      </c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</row>
    <row r="15" spans="1:54" x14ac:dyDescent="0.35">
      <c r="A15" t="s">
        <v>99</v>
      </c>
      <c r="B15" s="1">
        <v>43839</v>
      </c>
      <c r="D15" t="str">
        <f t="shared" si="1"/>
        <v/>
      </c>
      <c r="E15" s="5"/>
      <c r="F15" s="5"/>
      <c r="G15" s="5">
        <v>0.33680555555555602</v>
      </c>
      <c r="H15" s="5">
        <v>0.5</v>
      </c>
      <c r="I15" s="5">
        <v>0.54513888888888895</v>
      </c>
      <c r="J15" s="5">
        <f t="shared" si="30"/>
        <v>4.5138888888888951E-2</v>
      </c>
      <c r="K15" s="5">
        <v>0.70833333333333304</v>
      </c>
      <c r="L15" s="5"/>
      <c r="M15" s="5"/>
      <c r="N15" s="5">
        <f t="shared" si="17"/>
        <v>0.32638888888888806</v>
      </c>
      <c r="O15" s="5">
        <f t="shared" si="31"/>
        <v>0</v>
      </c>
      <c r="P15" s="24">
        <f t="shared" si="32"/>
        <v>0.32638888888888806</v>
      </c>
      <c r="Q15" s="5">
        <f t="shared" si="33"/>
        <v>0</v>
      </c>
      <c r="R15" s="7">
        <f t="shared" si="34"/>
        <v>-8.3266726846886741E-16</v>
      </c>
      <c r="S15" s="7">
        <f t="shared" si="35"/>
        <v>-6.6613381477509392E-15</v>
      </c>
      <c r="T15" s="7">
        <f t="shared" si="36"/>
        <v>-6.6613381477509392E-15</v>
      </c>
      <c r="U15" s="5">
        <f t="shared" si="37"/>
        <v>0</v>
      </c>
      <c r="V15" s="30"/>
      <c r="W15" s="46">
        <f t="shared" si="29"/>
        <v>0</v>
      </c>
      <c r="X15" s="48">
        <f t="shared" si="24"/>
        <v>0</v>
      </c>
      <c r="Y15" s="6" t="str">
        <f t="shared" si="6"/>
        <v>non</v>
      </c>
      <c r="AB15" s="5">
        <f t="shared" si="25"/>
        <v>0</v>
      </c>
      <c r="AE15" s="26" t="str">
        <f t="shared" si="7"/>
        <v/>
      </c>
      <c r="AF15" s="26" t="str">
        <f t="shared" si="8"/>
        <v/>
      </c>
      <c r="AG15" s="26" t="str">
        <f t="shared" si="9"/>
        <v/>
      </c>
      <c r="AH15" s="26" t="str">
        <f t="shared" si="10"/>
        <v/>
      </c>
      <c r="AI15" s="26" t="str">
        <f t="shared" si="11"/>
        <v/>
      </c>
      <c r="AJ15" s="26" t="str">
        <f t="shared" si="12"/>
        <v/>
      </c>
      <c r="AK15" s="26" t="str">
        <f t="shared" si="13"/>
        <v/>
      </c>
      <c r="AL15" s="26" t="str">
        <f t="shared" si="14"/>
        <v/>
      </c>
      <c r="AM15" s="26" t="str">
        <f t="shared" si="15"/>
        <v/>
      </c>
      <c r="AN15" s="26">
        <f t="shared" si="16"/>
        <v>1</v>
      </c>
      <c r="AO15" s="26">
        <f t="shared" si="26"/>
        <v>6</v>
      </c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</row>
    <row r="16" spans="1:54" x14ac:dyDescent="0.35">
      <c r="A16" t="s">
        <v>100</v>
      </c>
      <c r="B16" s="1">
        <v>43840</v>
      </c>
      <c r="D16" t="str">
        <f t="shared" si="1"/>
        <v/>
      </c>
      <c r="E16" s="5"/>
      <c r="F16" s="5"/>
      <c r="G16" s="5">
        <v>0.33680555555555602</v>
      </c>
      <c r="H16" s="5">
        <v>0.5</v>
      </c>
      <c r="I16" s="5">
        <v>0.54513888888888895</v>
      </c>
      <c r="J16" s="5">
        <f t="shared" si="30"/>
        <v>4.5138888888888951E-2</v>
      </c>
      <c r="K16" s="5">
        <v>0.70833333333333304</v>
      </c>
      <c r="L16" s="5"/>
      <c r="M16" s="5"/>
      <c r="N16" s="5">
        <f t="shared" si="17"/>
        <v>0.32638888888888806</v>
      </c>
      <c r="O16" s="5">
        <f t="shared" si="31"/>
        <v>0</v>
      </c>
      <c r="P16" s="24">
        <f t="shared" si="32"/>
        <v>0.32638888888888806</v>
      </c>
      <c r="Q16" s="5">
        <f t="shared" si="33"/>
        <v>0</v>
      </c>
      <c r="R16" s="7">
        <f t="shared" si="34"/>
        <v>-8.3266726846886741E-16</v>
      </c>
      <c r="S16" s="7">
        <f t="shared" si="35"/>
        <v>-7.4940054162198066E-15</v>
      </c>
      <c r="T16" s="7">
        <f t="shared" si="36"/>
        <v>-7.4940054162198066E-15</v>
      </c>
      <c r="U16" s="5">
        <f t="shared" si="37"/>
        <v>0</v>
      </c>
      <c r="V16" s="30"/>
      <c r="W16" s="46">
        <f t="shared" si="29"/>
        <v>0</v>
      </c>
      <c r="X16" s="48">
        <f t="shared" si="24"/>
        <v>0</v>
      </c>
      <c r="Y16" s="6" t="str">
        <f t="shared" si="6"/>
        <v>non</v>
      </c>
      <c r="AB16" s="5">
        <f t="shared" si="25"/>
        <v>0</v>
      </c>
      <c r="AE16" s="26" t="str">
        <f t="shared" si="7"/>
        <v/>
      </c>
      <c r="AF16" s="26" t="str">
        <f t="shared" si="8"/>
        <v/>
      </c>
      <c r="AG16" s="26" t="str">
        <f t="shared" si="9"/>
        <v/>
      </c>
      <c r="AH16" s="26" t="str">
        <f t="shared" si="10"/>
        <v/>
      </c>
      <c r="AI16" s="26" t="str">
        <f t="shared" si="11"/>
        <v/>
      </c>
      <c r="AJ16" s="26" t="str">
        <f t="shared" si="12"/>
        <v/>
      </c>
      <c r="AK16" s="26" t="str">
        <f t="shared" si="13"/>
        <v/>
      </c>
      <c r="AL16" s="26" t="str">
        <f t="shared" si="14"/>
        <v/>
      </c>
      <c r="AM16" s="26" t="str">
        <f t="shared" si="15"/>
        <v/>
      </c>
      <c r="AN16" s="26">
        <f t="shared" si="16"/>
        <v>1</v>
      </c>
      <c r="AO16" s="26">
        <f t="shared" si="26"/>
        <v>7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</row>
    <row r="17" spans="1:64" x14ac:dyDescent="0.35">
      <c r="A17" t="s">
        <v>101</v>
      </c>
      <c r="B17" s="1">
        <v>43841</v>
      </c>
      <c r="D17" t="str">
        <f t="shared" si="1"/>
        <v/>
      </c>
      <c r="E17" s="5"/>
      <c r="F17" s="5"/>
      <c r="G17" s="5">
        <v>0.33680555555555602</v>
      </c>
      <c r="H17" s="5">
        <v>0.5</v>
      </c>
      <c r="I17" s="5">
        <v>0.54513888888888895</v>
      </c>
      <c r="J17" s="5">
        <f t="shared" si="30"/>
        <v>4.5138888888888951E-2</v>
      </c>
      <c r="K17" s="5">
        <v>0.70833333333333304</v>
      </c>
      <c r="L17" s="5"/>
      <c r="M17" s="5"/>
      <c r="N17" s="5">
        <f t="shared" si="17"/>
        <v>0.32638888888888806</v>
      </c>
      <c r="O17" s="5">
        <f t="shared" si="31"/>
        <v>0</v>
      </c>
      <c r="P17" s="24">
        <f t="shared" si="32"/>
        <v>0.32638888888888806</v>
      </c>
      <c r="Q17" s="5">
        <f t="shared" si="33"/>
        <v>0</v>
      </c>
      <c r="R17" s="7">
        <f t="shared" si="34"/>
        <v>-8.3266726846886741E-16</v>
      </c>
      <c r="S17" s="7">
        <f t="shared" si="35"/>
        <v>-8.3266726846886741E-15</v>
      </c>
      <c r="T17" s="7">
        <f t="shared" si="36"/>
        <v>-8.3266726846886741E-15</v>
      </c>
      <c r="U17" s="5">
        <f t="shared" si="37"/>
        <v>0</v>
      </c>
      <c r="V17" s="30"/>
      <c r="W17" s="46">
        <f t="shared" si="29"/>
        <v>0</v>
      </c>
      <c r="X17" s="48">
        <f t="shared" si="24"/>
        <v>0</v>
      </c>
      <c r="Y17" s="6" t="str">
        <f t="shared" si="6"/>
        <v>non</v>
      </c>
      <c r="AB17" s="5">
        <f t="shared" si="25"/>
        <v>0</v>
      </c>
      <c r="AE17" s="26" t="str">
        <f t="shared" si="7"/>
        <v/>
      </c>
      <c r="AF17" s="26" t="str">
        <f t="shared" si="8"/>
        <v/>
      </c>
      <c r="AG17" s="26" t="str">
        <f t="shared" si="9"/>
        <v/>
      </c>
      <c r="AH17" s="26" t="str">
        <f t="shared" si="10"/>
        <v/>
      </c>
      <c r="AI17" s="26" t="str">
        <f t="shared" si="11"/>
        <v/>
      </c>
      <c r="AJ17" s="26" t="str">
        <f t="shared" si="12"/>
        <v/>
      </c>
      <c r="AK17" s="26" t="str">
        <f t="shared" si="13"/>
        <v/>
      </c>
      <c r="AL17" s="26" t="str">
        <f t="shared" si="14"/>
        <v/>
      </c>
      <c r="AM17" s="26" t="str">
        <f t="shared" si="15"/>
        <v/>
      </c>
      <c r="AN17" s="26">
        <f t="shared" si="16"/>
        <v>1</v>
      </c>
      <c r="AO17" s="26">
        <f t="shared" si="26"/>
        <v>8</v>
      </c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</row>
    <row r="18" spans="1:64" s="37" customFormat="1" x14ac:dyDescent="0.35">
      <c r="A18" s="31" t="s">
        <v>102</v>
      </c>
      <c r="B18" s="32">
        <v>43842</v>
      </c>
      <c r="C18" s="31"/>
      <c r="D18" s="31" t="str">
        <f t="shared" si="1"/>
        <v/>
      </c>
      <c r="E18" s="33"/>
      <c r="F18" s="33"/>
      <c r="G18" s="33">
        <v>0.33680555555555602</v>
      </c>
      <c r="H18" s="33">
        <v>0.5</v>
      </c>
      <c r="I18" s="33">
        <v>0.54513888888888895</v>
      </c>
      <c r="J18" s="33">
        <f t="shared" si="30"/>
        <v>4.5138888888888951E-2</v>
      </c>
      <c r="K18" s="33">
        <v>0.70833333333333304</v>
      </c>
      <c r="L18" s="33"/>
      <c r="M18" s="33"/>
      <c r="N18" s="33">
        <f t="shared" si="17"/>
        <v>0.32638888888888806</v>
      </c>
      <c r="O18" s="33">
        <f t="shared" si="31"/>
        <v>0</v>
      </c>
      <c r="P18" s="33">
        <f t="shared" si="32"/>
        <v>0.32638888888888806</v>
      </c>
      <c r="Q18" s="33">
        <f t="shared" si="33"/>
        <v>0</v>
      </c>
      <c r="R18" s="34">
        <f t="shared" si="34"/>
        <v>-8.3266726846886741E-16</v>
      </c>
      <c r="S18" s="34">
        <f t="shared" si="35"/>
        <v>-9.1593399531575415E-15</v>
      </c>
      <c r="T18" s="34">
        <f t="shared" si="36"/>
        <v>-9.1593399531575415E-15</v>
      </c>
      <c r="U18" s="33">
        <f t="shared" si="37"/>
        <v>0</v>
      </c>
      <c r="V18" s="35"/>
      <c r="W18" s="47">
        <f t="shared" si="29"/>
        <v>0</v>
      </c>
      <c r="X18" s="49">
        <f t="shared" si="24"/>
        <v>0</v>
      </c>
      <c r="Y18" s="36" t="str">
        <f t="shared" si="6"/>
        <v>non</v>
      </c>
      <c r="Z18" s="31"/>
      <c r="AA18" s="31"/>
      <c r="AB18" s="33">
        <f t="shared" si="25"/>
        <v>0</v>
      </c>
      <c r="AC18" s="31"/>
      <c r="AD18" s="31"/>
      <c r="AE18" s="37" t="str">
        <f t="shared" si="7"/>
        <v/>
      </c>
      <c r="AF18" s="37" t="str">
        <f t="shared" si="8"/>
        <v/>
      </c>
      <c r="AG18" s="37" t="str">
        <f t="shared" si="9"/>
        <v/>
      </c>
      <c r="AH18" s="37" t="str">
        <f t="shared" si="10"/>
        <v/>
      </c>
      <c r="AI18" s="37" t="str">
        <f t="shared" si="11"/>
        <v/>
      </c>
      <c r="AJ18" s="37" t="str">
        <f t="shared" si="12"/>
        <v/>
      </c>
      <c r="AK18" s="37" t="str">
        <f t="shared" si="13"/>
        <v/>
      </c>
      <c r="AL18" s="37" t="str">
        <f t="shared" si="14"/>
        <v/>
      </c>
      <c r="AM18" s="37" t="str">
        <f t="shared" si="15"/>
        <v/>
      </c>
      <c r="AN18" s="37">
        <f t="shared" si="16"/>
        <v>0</v>
      </c>
      <c r="AO18" s="37">
        <f t="shared" si="26"/>
        <v>8</v>
      </c>
      <c r="BC18" s="31"/>
      <c r="BD18" s="31"/>
      <c r="BE18" s="31"/>
      <c r="BF18" s="31"/>
      <c r="BG18" s="31"/>
      <c r="BH18" s="31"/>
      <c r="BI18" s="31"/>
      <c r="BJ18" s="31"/>
      <c r="BK18" s="31"/>
      <c r="BL18" s="31"/>
    </row>
    <row r="19" spans="1:64" s="37" customFormat="1" x14ac:dyDescent="0.35">
      <c r="A19" s="31" t="s">
        <v>103</v>
      </c>
      <c r="B19" s="32">
        <v>43843</v>
      </c>
      <c r="C19" s="31"/>
      <c r="D19" s="31" t="str">
        <f t="shared" si="1"/>
        <v/>
      </c>
      <c r="E19" s="33"/>
      <c r="F19" s="33"/>
      <c r="G19" s="33">
        <v>0.33680555555555602</v>
      </c>
      <c r="H19" s="33">
        <v>0.5</v>
      </c>
      <c r="I19" s="33">
        <v>0.54513888888888895</v>
      </c>
      <c r="J19" s="33">
        <f t="shared" si="30"/>
        <v>4.5138888888888951E-2</v>
      </c>
      <c r="K19" s="33">
        <v>0.70833333333333304</v>
      </c>
      <c r="L19" s="33"/>
      <c r="M19" s="33"/>
      <c r="N19" s="33">
        <f t="shared" si="17"/>
        <v>0.32638888888888806</v>
      </c>
      <c r="O19" s="33">
        <f t="shared" si="31"/>
        <v>0</v>
      </c>
      <c r="P19" s="33">
        <f t="shared" si="32"/>
        <v>0.32638888888888806</v>
      </c>
      <c r="Q19" s="33">
        <f t="shared" si="33"/>
        <v>0</v>
      </c>
      <c r="R19" s="34">
        <f t="shared" si="34"/>
        <v>-8.3266726846886741E-16</v>
      </c>
      <c r="S19" s="34">
        <f t="shared" si="35"/>
        <v>-9.9920072216264089E-15</v>
      </c>
      <c r="T19" s="34">
        <f t="shared" si="36"/>
        <v>-9.9920072216264089E-15</v>
      </c>
      <c r="U19" s="33">
        <f t="shared" si="37"/>
        <v>0</v>
      </c>
      <c r="V19" s="35"/>
      <c r="W19" s="47">
        <f t="shared" si="29"/>
        <v>0</v>
      </c>
      <c r="X19" s="49">
        <f t="shared" si="24"/>
        <v>0</v>
      </c>
      <c r="Y19" s="36" t="str">
        <f t="shared" si="6"/>
        <v>non</v>
      </c>
      <c r="Z19" s="31"/>
      <c r="AA19" s="31"/>
      <c r="AB19" s="33">
        <f t="shared" si="25"/>
        <v>0</v>
      </c>
      <c r="AC19" s="31"/>
      <c r="AD19" s="31"/>
      <c r="AE19" s="37" t="str">
        <f t="shared" si="7"/>
        <v/>
      </c>
      <c r="AF19" s="37" t="str">
        <f t="shared" si="8"/>
        <v/>
      </c>
      <c r="AG19" s="37" t="str">
        <f t="shared" si="9"/>
        <v/>
      </c>
      <c r="AH19" s="37" t="str">
        <f t="shared" si="10"/>
        <v/>
      </c>
      <c r="AI19" s="37" t="str">
        <f t="shared" si="11"/>
        <v/>
      </c>
      <c r="AJ19" s="37" t="str">
        <f t="shared" si="12"/>
        <v/>
      </c>
      <c r="AK19" s="37" t="str">
        <f t="shared" si="13"/>
        <v/>
      </c>
      <c r="AL19" s="37" t="str">
        <f t="shared" si="14"/>
        <v/>
      </c>
      <c r="AM19" s="37" t="str">
        <f t="shared" si="15"/>
        <v/>
      </c>
      <c r="AN19" s="37">
        <f t="shared" si="16"/>
        <v>0</v>
      </c>
      <c r="AO19" s="37">
        <f t="shared" si="26"/>
        <v>8</v>
      </c>
      <c r="BC19" s="31"/>
      <c r="BD19" s="31"/>
      <c r="BE19" s="31"/>
      <c r="BF19" s="31"/>
      <c r="BG19" s="31"/>
      <c r="BH19" s="31"/>
      <c r="BI19" s="31"/>
      <c r="BJ19" s="31"/>
      <c r="BK19" s="31"/>
      <c r="BL19" s="31"/>
    </row>
    <row r="20" spans="1:64" x14ac:dyDescent="0.35">
      <c r="A20" t="s">
        <v>104</v>
      </c>
      <c r="B20" s="1">
        <v>43844</v>
      </c>
      <c r="D20" t="str">
        <f t="shared" si="1"/>
        <v/>
      </c>
      <c r="E20" s="5"/>
      <c r="F20" s="5"/>
      <c r="G20" s="5">
        <v>0.33680555555555602</v>
      </c>
      <c r="H20" s="5">
        <v>0.5</v>
      </c>
      <c r="I20" s="5">
        <v>0.54513888888888895</v>
      </c>
      <c r="J20" s="5">
        <f t="shared" ref="J20:J22" si="39">IF(H20="","",I20-H20)</f>
        <v>4.5138888888888951E-2</v>
      </c>
      <c r="K20" s="5">
        <v>0.70833333333333304</v>
      </c>
      <c r="L20" s="5"/>
      <c r="M20" s="5"/>
      <c r="N20" s="5">
        <f t="shared" si="17"/>
        <v>0.32638888888888806</v>
      </c>
      <c r="O20" s="5">
        <f t="shared" si="31"/>
        <v>0</v>
      </c>
      <c r="P20" s="24">
        <f t="shared" si="32"/>
        <v>0.32638888888888806</v>
      </c>
      <c r="Q20" s="5">
        <f t="shared" si="33"/>
        <v>0</v>
      </c>
      <c r="R20" s="7">
        <f t="shared" si="34"/>
        <v>-8.3266726846886741E-16</v>
      </c>
      <c r="S20" s="7">
        <f t="shared" si="35"/>
        <v>-1.0824674490095276E-14</v>
      </c>
      <c r="T20" s="7">
        <f t="shared" si="36"/>
        <v>-1.0824674490095276E-14</v>
      </c>
      <c r="U20" s="5">
        <f t="shared" si="37"/>
        <v>0</v>
      </c>
      <c r="V20" s="30"/>
      <c r="W20" s="46">
        <f t="shared" si="29"/>
        <v>0</v>
      </c>
      <c r="X20" s="48">
        <f t="shared" si="24"/>
        <v>0</v>
      </c>
      <c r="Y20" s="6" t="str">
        <f t="shared" si="6"/>
        <v>non</v>
      </c>
      <c r="AB20" s="5">
        <f t="shared" si="25"/>
        <v>0</v>
      </c>
      <c r="AE20" s="26" t="str">
        <f t="shared" si="7"/>
        <v/>
      </c>
      <c r="AF20" s="26" t="str">
        <f t="shared" si="8"/>
        <v/>
      </c>
      <c r="AG20" s="26" t="str">
        <f t="shared" si="9"/>
        <v/>
      </c>
      <c r="AH20" s="26" t="str">
        <f t="shared" si="10"/>
        <v/>
      </c>
      <c r="AI20" s="26" t="str">
        <f t="shared" si="11"/>
        <v/>
      </c>
      <c r="AJ20" s="26" t="str">
        <f t="shared" si="12"/>
        <v/>
      </c>
      <c r="AK20" s="26" t="str">
        <f t="shared" si="13"/>
        <v/>
      </c>
      <c r="AL20" s="26" t="str">
        <f t="shared" si="14"/>
        <v/>
      </c>
      <c r="AM20" s="26" t="str">
        <f t="shared" si="15"/>
        <v/>
      </c>
      <c r="AN20" s="26">
        <f t="shared" si="16"/>
        <v>1</v>
      </c>
      <c r="AO20" s="26">
        <f t="shared" si="26"/>
        <v>9</v>
      </c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</row>
    <row r="21" spans="1:64" x14ac:dyDescent="0.35">
      <c r="A21" t="s">
        <v>98</v>
      </c>
      <c r="B21" s="1">
        <v>43845</v>
      </c>
      <c r="D21" t="str">
        <f t="shared" si="1"/>
        <v/>
      </c>
      <c r="E21" s="5"/>
      <c r="F21" s="5"/>
      <c r="G21" s="5">
        <v>0.33680555555555602</v>
      </c>
      <c r="H21" s="5">
        <v>0.5</v>
      </c>
      <c r="I21" s="5">
        <v>0.54513888888888895</v>
      </c>
      <c r="J21" s="5">
        <f t="shared" si="39"/>
        <v>4.5138888888888951E-2</v>
      </c>
      <c r="K21" s="5">
        <v>0.70833333333333304</v>
      </c>
      <c r="L21" s="5"/>
      <c r="M21" s="5"/>
      <c r="N21" s="5">
        <f t="shared" si="17"/>
        <v>0.32638888888888806</v>
      </c>
      <c r="O21" s="5">
        <f t="shared" si="31"/>
        <v>0</v>
      </c>
      <c r="P21" s="24">
        <f t="shared" si="32"/>
        <v>0.32638888888888806</v>
      </c>
      <c r="Q21" s="5">
        <f t="shared" si="33"/>
        <v>0</v>
      </c>
      <c r="R21" s="7">
        <f t="shared" si="34"/>
        <v>-8.3266726846886741E-16</v>
      </c>
      <c r="S21" s="7">
        <f t="shared" si="35"/>
        <v>-1.1657341758564144E-14</v>
      </c>
      <c r="T21" s="7">
        <f t="shared" si="36"/>
        <v>-1.1657341758564144E-14</v>
      </c>
      <c r="U21" s="5">
        <f t="shared" si="37"/>
        <v>0</v>
      </c>
      <c r="V21" s="30"/>
      <c r="W21" s="46">
        <f t="shared" si="29"/>
        <v>0</v>
      </c>
      <c r="X21" s="48">
        <f t="shared" si="24"/>
        <v>0</v>
      </c>
      <c r="Y21" s="6" t="str">
        <f t="shared" si="6"/>
        <v>non</v>
      </c>
      <c r="AB21" s="5">
        <f t="shared" si="25"/>
        <v>0</v>
      </c>
      <c r="AE21" s="26" t="str">
        <f t="shared" si="7"/>
        <v/>
      </c>
      <c r="AF21" s="26" t="str">
        <f t="shared" si="8"/>
        <v/>
      </c>
      <c r="AG21" s="26" t="str">
        <f t="shared" si="9"/>
        <v/>
      </c>
      <c r="AH21" s="26" t="str">
        <f t="shared" si="10"/>
        <v/>
      </c>
      <c r="AI21" s="26" t="str">
        <f t="shared" si="11"/>
        <v/>
      </c>
      <c r="AJ21" s="26" t="str">
        <f t="shared" si="12"/>
        <v/>
      </c>
      <c r="AK21" s="26" t="str">
        <f t="shared" si="13"/>
        <v/>
      </c>
      <c r="AL21" s="26" t="str">
        <f t="shared" si="14"/>
        <v/>
      </c>
      <c r="AM21" s="26" t="str">
        <f t="shared" si="15"/>
        <v/>
      </c>
      <c r="AN21" s="26">
        <f t="shared" si="16"/>
        <v>1</v>
      </c>
      <c r="AO21" s="26">
        <f t="shared" si="26"/>
        <v>10</v>
      </c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</row>
    <row r="22" spans="1:64" x14ac:dyDescent="0.35">
      <c r="A22" t="s">
        <v>99</v>
      </c>
      <c r="B22" s="1">
        <v>43846</v>
      </c>
      <c r="D22" t="str">
        <f t="shared" si="1"/>
        <v/>
      </c>
      <c r="E22" s="5"/>
      <c r="F22" s="5"/>
      <c r="G22" s="5">
        <v>0.33680555555555602</v>
      </c>
      <c r="H22" s="5">
        <v>0.5</v>
      </c>
      <c r="I22" s="5">
        <v>0.54513888888888895</v>
      </c>
      <c r="J22" s="5">
        <f t="shared" si="39"/>
        <v>4.5138888888888951E-2</v>
      </c>
      <c r="K22" s="5">
        <v>0.70833333333333304</v>
      </c>
      <c r="L22" s="5"/>
      <c r="M22" s="5"/>
      <c r="N22" s="5">
        <f t="shared" si="17"/>
        <v>0.32638888888888806</v>
      </c>
      <c r="O22" s="5">
        <f t="shared" si="31"/>
        <v>0</v>
      </c>
      <c r="P22" s="24">
        <f t="shared" si="32"/>
        <v>0.32638888888888806</v>
      </c>
      <c r="Q22" s="5">
        <f t="shared" si="33"/>
        <v>0</v>
      </c>
      <c r="R22" s="7">
        <f t="shared" si="34"/>
        <v>-8.3266726846886741E-16</v>
      </c>
      <c r="S22" s="7">
        <f t="shared" si="35"/>
        <v>-1.2490009027033011E-14</v>
      </c>
      <c r="T22" s="7">
        <f t="shared" si="36"/>
        <v>-1.2490009027033011E-14</v>
      </c>
      <c r="U22" s="5">
        <f t="shared" si="37"/>
        <v>0</v>
      </c>
      <c r="V22" s="30"/>
      <c r="W22" s="46">
        <f t="shared" si="29"/>
        <v>0</v>
      </c>
      <c r="X22" s="48">
        <f t="shared" si="24"/>
        <v>0</v>
      </c>
      <c r="Y22" s="6" t="str">
        <f t="shared" si="6"/>
        <v>non</v>
      </c>
      <c r="AB22" s="5">
        <f t="shared" si="25"/>
        <v>0</v>
      </c>
      <c r="AE22" s="26" t="str">
        <f t="shared" si="7"/>
        <v/>
      </c>
      <c r="AF22" s="26" t="str">
        <f t="shared" si="8"/>
        <v/>
      </c>
      <c r="AG22" s="26" t="str">
        <f t="shared" si="9"/>
        <v/>
      </c>
      <c r="AH22" s="26" t="str">
        <f t="shared" si="10"/>
        <v/>
      </c>
      <c r="AI22" s="26" t="str">
        <f t="shared" si="11"/>
        <v/>
      </c>
      <c r="AJ22" s="26" t="str">
        <f t="shared" si="12"/>
        <v/>
      </c>
      <c r="AK22" s="26" t="str">
        <f t="shared" si="13"/>
        <v/>
      </c>
      <c r="AL22" s="26" t="str">
        <f t="shared" si="14"/>
        <v/>
      </c>
      <c r="AM22" s="26" t="str">
        <f t="shared" si="15"/>
        <v/>
      </c>
      <c r="AN22" s="26">
        <f t="shared" si="16"/>
        <v>1</v>
      </c>
      <c r="AO22" s="26">
        <f t="shared" si="26"/>
        <v>11</v>
      </c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</row>
    <row r="23" spans="1:64" x14ac:dyDescent="0.35">
      <c r="A23" t="s">
        <v>100</v>
      </c>
      <c r="B23" s="1">
        <v>43847</v>
      </c>
      <c r="D23" t="str">
        <f t="shared" si="1"/>
        <v/>
      </c>
      <c r="E23" s="5"/>
      <c r="F23" s="5"/>
      <c r="G23" s="5">
        <v>0.33680555555555602</v>
      </c>
      <c r="H23" s="5">
        <v>0.5</v>
      </c>
      <c r="I23" s="5">
        <v>0.54513888888888895</v>
      </c>
      <c r="J23" s="5">
        <f t="shared" si="30"/>
        <v>4.5138888888888951E-2</v>
      </c>
      <c r="K23" s="5">
        <v>0.70833333333333304</v>
      </c>
      <c r="L23" s="5"/>
      <c r="M23" s="5"/>
      <c r="N23" s="5">
        <f t="shared" si="17"/>
        <v>0.32638888888888806</v>
      </c>
      <c r="O23" s="5">
        <f t="shared" si="31"/>
        <v>0</v>
      </c>
      <c r="P23" s="24">
        <f t="shared" si="32"/>
        <v>0.32638888888888806</v>
      </c>
      <c r="Q23" s="5">
        <f t="shared" si="33"/>
        <v>0</v>
      </c>
      <c r="R23" s="7">
        <f t="shared" si="34"/>
        <v>-8.3266726846886741E-16</v>
      </c>
      <c r="S23" s="7">
        <f t="shared" si="35"/>
        <v>-1.3322676295501878E-14</v>
      </c>
      <c r="T23" s="7">
        <f t="shared" si="36"/>
        <v>-1.3322676295501878E-14</v>
      </c>
      <c r="U23" s="5">
        <f t="shared" si="37"/>
        <v>0</v>
      </c>
      <c r="V23" s="30"/>
      <c r="W23" s="46">
        <f t="shared" si="29"/>
        <v>0</v>
      </c>
      <c r="X23" s="48">
        <f t="shared" si="24"/>
        <v>0</v>
      </c>
      <c r="Y23" s="6" t="str">
        <f t="shared" si="6"/>
        <v>non</v>
      </c>
      <c r="AB23" s="5">
        <f t="shared" si="25"/>
        <v>0</v>
      </c>
      <c r="AE23" s="26" t="str">
        <f t="shared" si="7"/>
        <v/>
      </c>
      <c r="AF23" s="26" t="str">
        <f t="shared" si="8"/>
        <v/>
      </c>
      <c r="AG23" s="26" t="str">
        <f t="shared" si="9"/>
        <v/>
      </c>
      <c r="AH23" s="26" t="str">
        <f t="shared" si="10"/>
        <v/>
      </c>
      <c r="AI23" s="26" t="str">
        <f t="shared" si="11"/>
        <v/>
      </c>
      <c r="AJ23" s="26" t="str">
        <f t="shared" si="12"/>
        <v/>
      </c>
      <c r="AK23" s="26" t="str">
        <f t="shared" si="13"/>
        <v/>
      </c>
      <c r="AL23" s="26" t="str">
        <f t="shared" si="14"/>
        <v/>
      </c>
      <c r="AM23" s="26" t="str">
        <f t="shared" si="15"/>
        <v/>
      </c>
      <c r="AN23" s="26">
        <f t="shared" si="16"/>
        <v>1</v>
      </c>
      <c r="AO23" s="26">
        <f t="shared" si="26"/>
        <v>12</v>
      </c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</row>
    <row r="24" spans="1:64" x14ac:dyDescent="0.35">
      <c r="A24" t="s">
        <v>101</v>
      </c>
      <c r="B24" s="1">
        <v>43848</v>
      </c>
      <c r="D24" t="str">
        <f t="shared" si="1"/>
        <v/>
      </c>
      <c r="E24" s="5"/>
      <c r="F24" s="5"/>
      <c r="G24" s="5">
        <v>0.33680555555555602</v>
      </c>
      <c r="H24" s="5">
        <v>0.5</v>
      </c>
      <c r="I24" s="5">
        <v>0.54513888888888895</v>
      </c>
      <c r="J24" s="5">
        <f t="shared" si="30"/>
        <v>4.5138888888888951E-2</v>
      </c>
      <c r="K24" s="5">
        <v>0.70833333333333304</v>
      </c>
      <c r="L24" s="5"/>
      <c r="M24" s="5"/>
      <c r="N24" s="5">
        <f t="shared" si="17"/>
        <v>0.32638888888888806</v>
      </c>
      <c r="O24" s="5">
        <f t="shared" si="31"/>
        <v>0</v>
      </c>
      <c r="P24" s="24">
        <f t="shared" si="32"/>
        <v>0.32638888888888806</v>
      </c>
      <c r="Q24" s="5">
        <f t="shared" si="33"/>
        <v>0</v>
      </c>
      <c r="R24" s="7">
        <f t="shared" si="34"/>
        <v>-8.3266726846886741E-16</v>
      </c>
      <c r="S24" s="7">
        <f t="shared" si="35"/>
        <v>-1.4155343563970746E-14</v>
      </c>
      <c r="T24" s="7">
        <f t="shared" si="36"/>
        <v>-1.4155343563970746E-14</v>
      </c>
      <c r="U24" s="5">
        <f t="shared" si="37"/>
        <v>0</v>
      </c>
      <c r="V24" s="30"/>
      <c r="W24" s="46">
        <f t="shared" si="29"/>
        <v>0</v>
      </c>
      <c r="X24" s="48">
        <f t="shared" si="24"/>
        <v>0</v>
      </c>
      <c r="Y24" s="6" t="str">
        <f t="shared" si="6"/>
        <v>non</v>
      </c>
      <c r="AB24" s="5">
        <f t="shared" si="25"/>
        <v>0</v>
      </c>
      <c r="AE24" s="26" t="str">
        <f t="shared" si="7"/>
        <v/>
      </c>
      <c r="AF24" s="26" t="str">
        <f t="shared" si="8"/>
        <v/>
      </c>
      <c r="AG24" s="26" t="str">
        <f t="shared" si="9"/>
        <v/>
      </c>
      <c r="AH24" s="26" t="str">
        <f t="shared" si="10"/>
        <v/>
      </c>
      <c r="AI24" s="26" t="str">
        <f t="shared" si="11"/>
        <v/>
      </c>
      <c r="AJ24" s="26" t="str">
        <f t="shared" si="12"/>
        <v/>
      </c>
      <c r="AK24" s="26" t="str">
        <f t="shared" si="13"/>
        <v/>
      </c>
      <c r="AL24" s="26" t="str">
        <f t="shared" si="14"/>
        <v/>
      </c>
      <c r="AM24" s="26" t="str">
        <f t="shared" si="15"/>
        <v/>
      </c>
      <c r="AN24" s="26">
        <f t="shared" si="16"/>
        <v>1</v>
      </c>
      <c r="AO24" s="26">
        <f t="shared" si="26"/>
        <v>13</v>
      </c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</row>
    <row r="25" spans="1:64" s="37" customFormat="1" x14ac:dyDescent="0.35">
      <c r="A25" s="31" t="s">
        <v>102</v>
      </c>
      <c r="B25" s="32">
        <v>43849</v>
      </c>
      <c r="C25" s="31"/>
      <c r="D25" s="31" t="str">
        <f t="shared" si="1"/>
        <v/>
      </c>
      <c r="E25" s="33"/>
      <c r="F25" s="33"/>
      <c r="G25" s="33">
        <v>0.33680555555555602</v>
      </c>
      <c r="H25" s="33">
        <v>0.5</v>
      </c>
      <c r="I25" s="33">
        <v>0.54513888888888895</v>
      </c>
      <c r="J25" s="33">
        <f t="shared" si="30"/>
        <v>4.5138888888888951E-2</v>
      </c>
      <c r="K25" s="33">
        <v>0.70833333333333304</v>
      </c>
      <c r="L25" s="33"/>
      <c r="M25" s="33"/>
      <c r="N25" s="33">
        <f t="shared" si="17"/>
        <v>0.32638888888888806</v>
      </c>
      <c r="O25" s="33">
        <f t="shared" si="31"/>
        <v>0</v>
      </c>
      <c r="P25" s="33">
        <f t="shared" si="32"/>
        <v>0.32638888888888806</v>
      </c>
      <c r="Q25" s="33">
        <f t="shared" si="33"/>
        <v>0</v>
      </c>
      <c r="R25" s="34">
        <f t="shared" si="34"/>
        <v>-8.3266726846886741E-16</v>
      </c>
      <c r="S25" s="34">
        <f t="shared" si="35"/>
        <v>-1.4988010832439613E-14</v>
      </c>
      <c r="T25" s="34">
        <f t="shared" si="36"/>
        <v>-1.4988010832439613E-14</v>
      </c>
      <c r="U25" s="33">
        <f t="shared" si="37"/>
        <v>0</v>
      </c>
      <c r="V25" s="35"/>
      <c r="W25" s="47">
        <f t="shared" si="29"/>
        <v>0</v>
      </c>
      <c r="X25" s="49">
        <f t="shared" si="24"/>
        <v>0</v>
      </c>
      <c r="Y25" s="36" t="str">
        <f t="shared" si="6"/>
        <v>non</v>
      </c>
      <c r="Z25" s="31"/>
      <c r="AA25" s="31"/>
      <c r="AB25" s="33">
        <f t="shared" si="25"/>
        <v>0</v>
      </c>
      <c r="AC25" s="31"/>
      <c r="AD25" s="31"/>
      <c r="AE25" s="37" t="str">
        <f t="shared" si="7"/>
        <v/>
      </c>
      <c r="AF25" s="37" t="str">
        <f t="shared" si="8"/>
        <v/>
      </c>
      <c r="AG25" s="37" t="str">
        <f t="shared" si="9"/>
        <v/>
      </c>
      <c r="AH25" s="37" t="str">
        <f t="shared" si="10"/>
        <v/>
      </c>
      <c r="AI25" s="37" t="str">
        <f t="shared" si="11"/>
        <v/>
      </c>
      <c r="AJ25" s="37" t="str">
        <f t="shared" si="12"/>
        <v/>
      </c>
      <c r="AK25" s="37" t="str">
        <f t="shared" si="13"/>
        <v/>
      </c>
      <c r="AL25" s="37" t="str">
        <f t="shared" si="14"/>
        <v/>
      </c>
      <c r="AM25" s="37" t="str">
        <f t="shared" si="15"/>
        <v/>
      </c>
      <c r="AN25" s="37">
        <f t="shared" si="16"/>
        <v>0</v>
      </c>
      <c r="AO25" s="37">
        <f t="shared" si="26"/>
        <v>13</v>
      </c>
      <c r="BC25" s="31"/>
      <c r="BD25" s="31"/>
      <c r="BE25" s="31"/>
      <c r="BF25" s="31"/>
      <c r="BG25" s="31"/>
      <c r="BH25" s="31"/>
      <c r="BI25" s="31"/>
      <c r="BJ25" s="31"/>
      <c r="BK25" s="31"/>
      <c r="BL25" s="31"/>
    </row>
    <row r="26" spans="1:64" s="37" customFormat="1" x14ac:dyDescent="0.35">
      <c r="A26" s="31" t="s">
        <v>103</v>
      </c>
      <c r="B26" s="32">
        <v>43850</v>
      </c>
      <c r="C26" s="31"/>
      <c r="D26" s="31" t="str">
        <f t="shared" si="1"/>
        <v/>
      </c>
      <c r="E26" s="33"/>
      <c r="F26" s="33"/>
      <c r="G26" s="33">
        <v>0.33680555555555602</v>
      </c>
      <c r="H26" s="33">
        <v>0.5</v>
      </c>
      <c r="I26" s="33">
        <v>0.54513888888888895</v>
      </c>
      <c r="J26" s="33">
        <f t="shared" si="30"/>
        <v>4.5138888888888951E-2</v>
      </c>
      <c r="K26" s="33">
        <v>0.70833333333333304</v>
      </c>
      <c r="L26" s="33"/>
      <c r="M26" s="33"/>
      <c r="N26" s="33">
        <f t="shared" si="17"/>
        <v>0.32638888888888806</v>
      </c>
      <c r="O26" s="33">
        <f t="shared" si="31"/>
        <v>0</v>
      </c>
      <c r="P26" s="33">
        <f t="shared" si="32"/>
        <v>0.32638888888888806</v>
      </c>
      <c r="Q26" s="33">
        <f t="shared" si="33"/>
        <v>0</v>
      </c>
      <c r="R26" s="34">
        <f t="shared" si="34"/>
        <v>-8.3266726846886741E-16</v>
      </c>
      <c r="S26" s="34">
        <f t="shared" si="35"/>
        <v>-1.5820678100908481E-14</v>
      </c>
      <c r="T26" s="34">
        <f t="shared" si="36"/>
        <v>-1.5820678100908481E-14</v>
      </c>
      <c r="U26" s="33">
        <f t="shared" si="37"/>
        <v>0</v>
      </c>
      <c r="V26" s="35"/>
      <c r="W26" s="47">
        <f t="shared" si="29"/>
        <v>0</v>
      </c>
      <c r="X26" s="49">
        <f t="shared" si="24"/>
        <v>0</v>
      </c>
      <c r="Y26" s="36" t="str">
        <f t="shared" si="6"/>
        <v>non</v>
      </c>
      <c r="Z26" s="33"/>
      <c r="AA26" s="31"/>
      <c r="AB26" s="33">
        <f t="shared" si="25"/>
        <v>0</v>
      </c>
      <c r="AC26" s="31"/>
      <c r="AD26" s="31"/>
      <c r="AE26" s="37" t="str">
        <f t="shared" si="7"/>
        <v/>
      </c>
      <c r="AF26" s="37" t="str">
        <f t="shared" si="8"/>
        <v/>
      </c>
      <c r="AG26" s="37" t="str">
        <f t="shared" si="9"/>
        <v/>
      </c>
      <c r="AH26" s="37" t="str">
        <f t="shared" si="10"/>
        <v/>
      </c>
      <c r="AI26" s="37" t="str">
        <f t="shared" si="11"/>
        <v/>
      </c>
      <c r="AJ26" s="37" t="str">
        <f t="shared" si="12"/>
        <v/>
      </c>
      <c r="AK26" s="37" t="str">
        <f t="shared" si="13"/>
        <v/>
      </c>
      <c r="AL26" s="37" t="str">
        <f t="shared" si="14"/>
        <v/>
      </c>
      <c r="AM26" s="37" t="str">
        <f t="shared" si="15"/>
        <v/>
      </c>
      <c r="AN26" s="37">
        <f t="shared" si="16"/>
        <v>0</v>
      </c>
      <c r="AO26" s="37">
        <f t="shared" si="26"/>
        <v>13</v>
      </c>
      <c r="BC26" s="31"/>
      <c r="BD26" s="31"/>
      <c r="BE26" s="31"/>
      <c r="BF26" s="31"/>
      <c r="BG26" s="31"/>
      <c r="BH26" s="31"/>
      <c r="BI26" s="31"/>
      <c r="BJ26" s="31"/>
      <c r="BK26" s="31"/>
      <c r="BL26" s="31"/>
    </row>
    <row r="27" spans="1:64" x14ac:dyDescent="0.35">
      <c r="A27" t="s">
        <v>104</v>
      </c>
      <c r="B27" s="1">
        <v>43851</v>
      </c>
      <c r="D27" t="str">
        <f t="shared" si="1"/>
        <v/>
      </c>
      <c r="E27" s="5"/>
      <c r="F27" s="5"/>
      <c r="G27" s="5">
        <v>0.33680555555555602</v>
      </c>
      <c r="H27" s="5">
        <v>0.5</v>
      </c>
      <c r="I27" s="5">
        <v>0.54513888888888895</v>
      </c>
      <c r="J27" s="5">
        <f t="shared" si="30"/>
        <v>4.5138888888888951E-2</v>
      </c>
      <c r="K27" s="5">
        <v>0.70833333333333304</v>
      </c>
      <c r="L27" s="5"/>
      <c r="M27" s="5"/>
      <c r="N27" s="5">
        <f t="shared" si="17"/>
        <v>0.32638888888888806</v>
      </c>
      <c r="O27" s="5">
        <f t="shared" si="31"/>
        <v>0</v>
      </c>
      <c r="P27" s="24">
        <f t="shared" si="32"/>
        <v>0.32638888888888806</v>
      </c>
      <c r="Q27" s="5">
        <f t="shared" si="33"/>
        <v>0</v>
      </c>
      <c r="R27" s="7">
        <f t="shared" si="34"/>
        <v>-8.3266726846886741E-16</v>
      </c>
      <c r="S27" s="7">
        <f t="shared" si="35"/>
        <v>-1.6653345369377348E-14</v>
      </c>
      <c r="T27" s="7">
        <f t="shared" si="36"/>
        <v>-1.6653345369377348E-14</v>
      </c>
      <c r="U27" s="5">
        <f t="shared" si="37"/>
        <v>0</v>
      </c>
      <c r="V27" s="30"/>
      <c r="W27" s="46">
        <f t="shared" si="29"/>
        <v>0</v>
      </c>
      <c r="X27" s="48">
        <f t="shared" si="24"/>
        <v>0</v>
      </c>
      <c r="Y27" s="6" t="str">
        <f t="shared" si="6"/>
        <v>non</v>
      </c>
      <c r="Z27" s="5"/>
      <c r="AB27" s="5">
        <f t="shared" si="25"/>
        <v>0</v>
      </c>
      <c r="AE27" s="26" t="str">
        <f t="shared" si="7"/>
        <v/>
      </c>
      <c r="AF27" s="26" t="str">
        <f t="shared" si="8"/>
        <v/>
      </c>
      <c r="AG27" s="26" t="str">
        <f t="shared" si="9"/>
        <v/>
      </c>
      <c r="AH27" s="26" t="str">
        <f t="shared" si="10"/>
        <v/>
      </c>
      <c r="AI27" s="26" t="str">
        <f t="shared" si="11"/>
        <v/>
      </c>
      <c r="AJ27" s="26" t="str">
        <f t="shared" si="12"/>
        <v/>
      </c>
      <c r="AK27" s="26" t="str">
        <f t="shared" si="13"/>
        <v/>
      </c>
      <c r="AL27" s="26" t="str">
        <f t="shared" si="14"/>
        <v/>
      </c>
      <c r="AM27" s="26" t="str">
        <f t="shared" si="15"/>
        <v/>
      </c>
      <c r="AN27" s="26">
        <f t="shared" si="16"/>
        <v>1</v>
      </c>
      <c r="AO27" s="26">
        <f t="shared" si="26"/>
        <v>14</v>
      </c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</row>
    <row r="28" spans="1:64" x14ac:dyDescent="0.35">
      <c r="A28" t="s">
        <v>98</v>
      </c>
      <c r="B28" s="1">
        <v>43852</v>
      </c>
      <c r="D28" t="str">
        <f t="shared" si="1"/>
        <v/>
      </c>
      <c r="E28" s="5"/>
      <c r="F28" s="5"/>
      <c r="G28" s="5">
        <v>0.33680555555555602</v>
      </c>
      <c r="H28" s="5">
        <v>0.5</v>
      </c>
      <c r="I28" s="5">
        <v>0.54513888888888895</v>
      </c>
      <c r="J28" s="5">
        <f t="shared" si="30"/>
        <v>4.5138888888888951E-2</v>
      </c>
      <c r="K28" s="5">
        <v>0.70833333333333304</v>
      </c>
      <c r="L28" s="5"/>
      <c r="M28" s="5"/>
      <c r="N28" s="5">
        <f t="shared" si="17"/>
        <v>0.32638888888888806</v>
      </c>
      <c r="O28" s="5">
        <f t="shared" si="31"/>
        <v>0</v>
      </c>
      <c r="P28" s="24">
        <f t="shared" si="32"/>
        <v>0.32638888888888806</v>
      </c>
      <c r="Q28" s="5">
        <f t="shared" si="33"/>
        <v>0</v>
      </c>
      <c r="R28" s="7">
        <f t="shared" si="34"/>
        <v>-8.3266726846886741E-16</v>
      </c>
      <c r="S28" s="7">
        <f t="shared" si="35"/>
        <v>-1.7486012637846216E-14</v>
      </c>
      <c r="T28" s="7">
        <f t="shared" si="36"/>
        <v>-1.7486012637846216E-14</v>
      </c>
      <c r="U28" s="5">
        <f t="shared" si="37"/>
        <v>0</v>
      </c>
      <c r="V28" s="30"/>
      <c r="W28" s="46">
        <f t="shared" si="29"/>
        <v>0</v>
      </c>
      <c r="X28" s="48">
        <f t="shared" si="24"/>
        <v>0</v>
      </c>
      <c r="Y28" s="6" t="str">
        <f t="shared" si="6"/>
        <v>non</v>
      </c>
      <c r="AB28" s="5">
        <f t="shared" si="25"/>
        <v>0</v>
      </c>
      <c r="AE28" s="26" t="str">
        <f t="shared" si="7"/>
        <v/>
      </c>
      <c r="AF28" s="26" t="str">
        <f t="shared" si="8"/>
        <v/>
      </c>
      <c r="AG28" s="26" t="str">
        <f t="shared" si="9"/>
        <v/>
      </c>
      <c r="AH28" s="26" t="str">
        <f t="shared" si="10"/>
        <v/>
      </c>
      <c r="AI28" s="26" t="str">
        <f t="shared" si="11"/>
        <v/>
      </c>
      <c r="AJ28" s="26" t="str">
        <f t="shared" si="12"/>
        <v/>
      </c>
      <c r="AK28" s="26" t="str">
        <f t="shared" si="13"/>
        <v/>
      </c>
      <c r="AL28" s="26" t="str">
        <f t="shared" si="14"/>
        <v/>
      </c>
      <c r="AM28" s="26" t="str">
        <f t="shared" si="15"/>
        <v/>
      </c>
      <c r="AN28" s="26">
        <f t="shared" si="16"/>
        <v>1</v>
      </c>
      <c r="AO28" s="26">
        <f t="shared" si="26"/>
        <v>15</v>
      </c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</row>
    <row r="29" spans="1:64" x14ac:dyDescent="0.35">
      <c r="A29" t="s">
        <v>99</v>
      </c>
      <c r="B29" s="1">
        <v>43853</v>
      </c>
      <c r="D29" t="str">
        <f t="shared" si="1"/>
        <v/>
      </c>
      <c r="E29" s="5"/>
      <c r="F29" s="5"/>
      <c r="G29" s="5">
        <v>0.33680555555555602</v>
      </c>
      <c r="H29" s="5">
        <v>0.5</v>
      </c>
      <c r="I29" s="5">
        <v>0.54513888888888895</v>
      </c>
      <c r="J29" s="5">
        <f t="shared" si="30"/>
        <v>4.5138888888888951E-2</v>
      </c>
      <c r="K29" s="5">
        <v>0.70833333333333304</v>
      </c>
      <c r="L29" s="5"/>
      <c r="M29" s="5"/>
      <c r="N29" s="5">
        <f t="shared" si="17"/>
        <v>0.32638888888888806</v>
      </c>
      <c r="O29" s="5">
        <f t="shared" si="31"/>
        <v>0</v>
      </c>
      <c r="P29" s="24">
        <f t="shared" si="32"/>
        <v>0.32638888888888806</v>
      </c>
      <c r="Q29" s="5">
        <f t="shared" si="33"/>
        <v>0</v>
      </c>
      <c r="R29" s="7">
        <f t="shared" si="34"/>
        <v>-8.3266726846886741E-16</v>
      </c>
      <c r="S29" s="7">
        <f t="shared" si="35"/>
        <v>-1.8318679906315083E-14</v>
      </c>
      <c r="T29" s="7">
        <f t="shared" si="36"/>
        <v>-1.8318679906315083E-14</v>
      </c>
      <c r="U29" s="5">
        <f t="shared" si="37"/>
        <v>0</v>
      </c>
      <c r="V29" s="30"/>
      <c r="W29" s="46">
        <f t="shared" si="29"/>
        <v>0</v>
      </c>
      <c r="X29" s="48">
        <f t="shared" si="24"/>
        <v>0</v>
      </c>
      <c r="Y29" s="6" t="str">
        <f t="shared" si="6"/>
        <v>non</v>
      </c>
      <c r="AB29" s="5">
        <f t="shared" si="25"/>
        <v>0</v>
      </c>
      <c r="AE29" s="26" t="str">
        <f t="shared" si="7"/>
        <v/>
      </c>
      <c r="AF29" s="26" t="str">
        <f t="shared" si="8"/>
        <v/>
      </c>
      <c r="AG29" s="26" t="str">
        <f t="shared" si="9"/>
        <v/>
      </c>
      <c r="AH29" s="26" t="str">
        <f t="shared" si="10"/>
        <v/>
      </c>
      <c r="AI29" s="26" t="str">
        <f t="shared" si="11"/>
        <v/>
      </c>
      <c r="AJ29" s="26" t="str">
        <f t="shared" si="12"/>
        <v/>
      </c>
      <c r="AK29" s="26" t="str">
        <f t="shared" si="13"/>
        <v/>
      </c>
      <c r="AL29" s="26" t="str">
        <f t="shared" si="14"/>
        <v/>
      </c>
      <c r="AM29" s="26" t="str">
        <f t="shared" si="15"/>
        <v/>
      </c>
      <c r="AN29" s="26">
        <f t="shared" si="16"/>
        <v>1</v>
      </c>
      <c r="AO29" s="26">
        <f t="shared" si="26"/>
        <v>16</v>
      </c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</row>
    <row r="30" spans="1:64" x14ac:dyDescent="0.35">
      <c r="A30" t="s">
        <v>100</v>
      </c>
      <c r="B30" s="1">
        <v>43854</v>
      </c>
      <c r="D30" t="str">
        <f t="shared" si="1"/>
        <v/>
      </c>
      <c r="E30" s="5"/>
      <c r="F30" s="5"/>
      <c r="G30" s="5">
        <v>0.33680555555555602</v>
      </c>
      <c r="H30" s="5">
        <v>0.5</v>
      </c>
      <c r="I30" s="5">
        <v>0.54513888888888895</v>
      </c>
      <c r="J30" s="5">
        <f t="shared" si="30"/>
        <v>4.5138888888888951E-2</v>
      </c>
      <c r="K30" s="5">
        <v>0.70833333333333304</v>
      </c>
      <c r="L30" s="5"/>
      <c r="M30" s="5"/>
      <c r="N30" s="5">
        <f t="shared" si="17"/>
        <v>0.32638888888888806</v>
      </c>
      <c r="O30" s="5">
        <f t="shared" si="31"/>
        <v>0</v>
      </c>
      <c r="P30" s="24">
        <f t="shared" si="32"/>
        <v>0.32638888888888806</v>
      </c>
      <c r="Q30" s="5">
        <f t="shared" si="33"/>
        <v>0</v>
      </c>
      <c r="R30" s="7">
        <f t="shared" si="34"/>
        <v>-8.3266726846886741E-16</v>
      </c>
      <c r="S30" s="7">
        <f t="shared" si="35"/>
        <v>-1.915134717478395E-14</v>
      </c>
      <c r="T30" s="7">
        <f t="shared" si="36"/>
        <v>-1.915134717478395E-14</v>
      </c>
      <c r="U30" s="5">
        <f t="shared" si="37"/>
        <v>0</v>
      </c>
      <c r="V30" s="30"/>
      <c r="W30" s="46">
        <f t="shared" si="29"/>
        <v>0</v>
      </c>
      <c r="X30" s="48">
        <f t="shared" si="24"/>
        <v>0</v>
      </c>
      <c r="Y30" s="6" t="str">
        <f t="shared" si="6"/>
        <v>non</v>
      </c>
      <c r="AB30" s="5">
        <f t="shared" si="25"/>
        <v>0</v>
      </c>
      <c r="AE30" s="26" t="str">
        <f t="shared" si="7"/>
        <v/>
      </c>
      <c r="AF30" s="26" t="str">
        <f t="shared" si="8"/>
        <v/>
      </c>
      <c r="AG30" s="26" t="str">
        <f t="shared" si="9"/>
        <v/>
      </c>
      <c r="AH30" s="26" t="str">
        <f t="shared" si="10"/>
        <v/>
      </c>
      <c r="AI30" s="26" t="str">
        <f t="shared" si="11"/>
        <v/>
      </c>
      <c r="AJ30" s="26" t="str">
        <f t="shared" si="12"/>
        <v/>
      </c>
      <c r="AK30" s="26" t="str">
        <f t="shared" si="13"/>
        <v/>
      </c>
      <c r="AL30" s="26" t="str">
        <f t="shared" si="14"/>
        <v/>
      </c>
      <c r="AM30" s="26" t="str">
        <f t="shared" si="15"/>
        <v/>
      </c>
      <c r="AN30" s="26">
        <f t="shared" si="16"/>
        <v>1</v>
      </c>
      <c r="AO30" s="26">
        <f t="shared" si="26"/>
        <v>17</v>
      </c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</row>
    <row r="31" spans="1:64" x14ac:dyDescent="0.35">
      <c r="A31" t="s">
        <v>101</v>
      </c>
      <c r="B31" s="1">
        <v>43855</v>
      </c>
      <c r="D31" t="str">
        <f t="shared" si="1"/>
        <v/>
      </c>
      <c r="E31" s="5"/>
      <c r="F31" s="5"/>
      <c r="G31" s="5">
        <v>0.33680555555555602</v>
      </c>
      <c r="H31" s="5">
        <v>0.5</v>
      </c>
      <c r="I31" s="5">
        <v>0.54513888888888895</v>
      </c>
      <c r="J31" s="5">
        <f t="shared" si="30"/>
        <v>4.5138888888888951E-2</v>
      </c>
      <c r="K31" s="5">
        <v>0.70833333333333304</v>
      </c>
      <c r="L31" s="5"/>
      <c r="M31" s="5"/>
      <c r="N31" s="5">
        <f t="shared" si="17"/>
        <v>0.32638888888888806</v>
      </c>
      <c r="O31" s="5">
        <f t="shared" si="31"/>
        <v>0</v>
      </c>
      <c r="P31" s="24">
        <f t="shared" si="32"/>
        <v>0.32638888888888806</v>
      </c>
      <c r="Q31" s="5">
        <f t="shared" si="33"/>
        <v>0</v>
      </c>
      <c r="R31" s="7">
        <f t="shared" si="34"/>
        <v>-8.3266726846886741E-16</v>
      </c>
      <c r="S31" s="7">
        <f t="shared" si="35"/>
        <v>-1.9984014443252818E-14</v>
      </c>
      <c r="T31" s="7">
        <f t="shared" si="36"/>
        <v>-1.9984014443252818E-14</v>
      </c>
      <c r="U31" s="5">
        <f t="shared" si="37"/>
        <v>0</v>
      </c>
      <c r="V31" s="30"/>
      <c r="W31" s="46">
        <f t="shared" si="29"/>
        <v>0</v>
      </c>
      <c r="X31" s="48">
        <f t="shared" si="24"/>
        <v>0</v>
      </c>
      <c r="Y31" s="6" t="str">
        <f t="shared" si="6"/>
        <v>non</v>
      </c>
      <c r="AB31" s="5">
        <f t="shared" si="25"/>
        <v>0</v>
      </c>
      <c r="AE31" s="26" t="str">
        <f t="shared" si="7"/>
        <v/>
      </c>
      <c r="AF31" s="26" t="str">
        <f t="shared" si="8"/>
        <v/>
      </c>
      <c r="AG31" s="26" t="str">
        <f t="shared" si="9"/>
        <v/>
      </c>
      <c r="AH31" s="26" t="str">
        <f t="shared" si="10"/>
        <v/>
      </c>
      <c r="AI31" s="26" t="str">
        <f t="shared" si="11"/>
        <v/>
      </c>
      <c r="AJ31" s="26" t="str">
        <f t="shared" si="12"/>
        <v/>
      </c>
      <c r="AK31" s="26" t="str">
        <f t="shared" si="13"/>
        <v/>
      </c>
      <c r="AL31" s="26" t="str">
        <f t="shared" si="14"/>
        <v/>
      </c>
      <c r="AM31" s="26" t="str">
        <f t="shared" si="15"/>
        <v/>
      </c>
      <c r="AN31" s="26">
        <f t="shared" si="16"/>
        <v>1</v>
      </c>
      <c r="AO31" s="26">
        <f t="shared" si="26"/>
        <v>18</v>
      </c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</row>
    <row r="32" spans="1:64" s="37" customFormat="1" x14ac:dyDescent="0.35">
      <c r="A32" s="31" t="s">
        <v>102</v>
      </c>
      <c r="B32" s="32">
        <v>43856</v>
      </c>
      <c r="C32" s="31"/>
      <c r="D32" s="31" t="str">
        <f t="shared" si="1"/>
        <v/>
      </c>
      <c r="E32" s="33"/>
      <c r="F32" s="33"/>
      <c r="G32" s="33">
        <v>0.33680555555555602</v>
      </c>
      <c r="H32" s="33">
        <v>0.5</v>
      </c>
      <c r="I32" s="33">
        <v>0.54513888888888895</v>
      </c>
      <c r="J32" s="33">
        <f t="shared" si="30"/>
        <v>4.5138888888888951E-2</v>
      </c>
      <c r="K32" s="33">
        <v>0.70833333333333304</v>
      </c>
      <c r="L32" s="33"/>
      <c r="M32" s="33"/>
      <c r="N32" s="33">
        <f t="shared" si="17"/>
        <v>0.32638888888888806</v>
      </c>
      <c r="O32" s="33">
        <f t="shared" si="31"/>
        <v>0</v>
      </c>
      <c r="P32" s="33">
        <f t="shared" si="32"/>
        <v>0.32638888888888806</v>
      </c>
      <c r="Q32" s="33">
        <f t="shared" si="33"/>
        <v>0</v>
      </c>
      <c r="R32" s="34">
        <f t="shared" si="34"/>
        <v>-8.3266726846886741E-16</v>
      </c>
      <c r="S32" s="34">
        <f t="shared" si="35"/>
        <v>-2.0816681711721685E-14</v>
      </c>
      <c r="T32" s="34">
        <f t="shared" si="36"/>
        <v>-2.0816681711721685E-14</v>
      </c>
      <c r="U32" s="33">
        <f t="shared" si="37"/>
        <v>0</v>
      </c>
      <c r="V32" s="35"/>
      <c r="W32" s="47">
        <f t="shared" si="29"/>
        <v>0</v>
      </c>
      <c r="X32" s="49">
        <f t="shared" si="24"/>
        <v>0</v>
      </c>
      <c r="Y32" s="36" t="str">
        <f t="shared" si="6"/>
        <v>non</v>
      </c>
      <c r="Z32" s="31"/>
      <c r="AA32" s="31"/>
      <c r="AB32" s="33">
        <f t="shared" si="25"/>
        <v>0</v>
      </c>
      <c r="AC32" s="31"/>
      <c r="AD32" s="31"/>
      <c r="AE32" s="37" t="str">
        <f t="shared" si="7"/>
        <v/>
      </c>
      <c r="AF32" s="37" t="str">
        <f t="shared" si="8"/>
        <v/>
      </c>
      <c r="AG32" s="37" t="str">
        <f t="shared" si="9"/>
        <v/>
      </c>
      <c r="AH32" s="37" t="str">
        <f t="shared" si="10"/>
        <v/>
      </c>
      <c r="AI32" s="37" t="str">
        <f t="shared" si="11"/>
        <v/>
      </c>
      <c r="AJ32" s="37" t="str">
        <f t="shared" si="12"/>
        <v/>
      </c>
      <c r="AK32" s="37" t="str">
        <f t="shared" si="13"/>
        <v/>
      </c>
      <c r="AL32" s="37" t="str">
        <f t="shared" si="14"/>
        <v/>
      </c>
      <c r="AM32" s="37" t="str">
        <f t="shared" si="15"/>
        <v/>
      </c>
      <c r="AN32" s="37">
        <f t="shared" si="16"/>
        <v>0</v>
      </c>
      <c r="AO32" s="37">
        <f t="shared" si="26"/>
        <v>18</v>
      </c>
      <c r="BC32" s="31"/>
      <c r="BD32" s="31"/>
      <c r="BE32" s="31"/>
      <c r="BF32" s="31"/>
      <c r="BG32" s="31"/>
      <c r="BH32" s="31"/>
      <c r="BI32" s="31"/>
      <c r="BJ32" s="31"/>
      <c r="BK32" s="31"/>
      <c r="BL32" s="31"/>
    </row>
    <row r="33" spans="1:64" s="37" customFormat="1" x14ac:dyDescent="0.35">
      <c r="A33" s="31" t="s">
        <v>103</v>
      </c>
      <c r="B33" s="32">
        <v>43857</v>
      </c>
      <c r="C33" s="31"/>
      <c r="D33" s="31" t="str">
        <f t="shared" si="1"/>
        <v/>
      </c>
      <c r="E33" s="33"/>
      <c r="F33" s="33"/>
      <c r="G33" s="33">
        <v>0.33680555555555602</v>
      </c>
      <c r="H33" s="33">
        <v>0.5</v>
      </c>
      <c r="I33" s="33">
        <v>0.54513888888888895</v>
      </c>
      <c r="J33" s="33">
        <f t="shared" si="30"/>
        <v>4.5138888888888951E-2</v>
      </c>
      <c r="K33" s="33">
        <v>0.70833333333333304</v>
      </c>
      <c r="L33" s="33"/>
      <c r="M33" s="33"/>
      <c r="N33" s="33">
        <f t="shared" si="17"/>
        <v>0.32638888888888806</v>
      </c>
      <c r="O33" s="33">
        <f t="shared" si="31"/>
        <v>0</v>
      </c>
      <c r="P33" s="33">
        <f t="shared" si="32"/>
        <v>0.32638888888888806</v>
      </c>
      <c r="Q33" s="33">
        <f t="shared" si="33"/>
        <v>0</v>
      </c>
      <c r="R33" s="34">
        <f t="shared" si="34"/>
        <v>-8.3266726846886741E-16</v>
      </c>
      <c r="S33" s="34">
        <f t="shared" si="35"/>
        <v>-2.1649348980190553E-14</v>
      </c>
      <c r="T33" s="34">
        <f t="shared" si="36"/>
        <v>-2.1649348980190553E-14</v>
      </c>
      <c r="U33" s="33">
        <f t="shared" si="37"/>
        <v>0</v>
      </c>
      <c r="V33" s="35"/>
      <c r="W33" s="47">
        <f t="shared" si="29"/>
        <v>0</v>
      </c>
      <c r="X33" s="49">
        <f t="shared" si="24"/>
        <v>0</v>
      </c>
      <c r="Y33" s="36" t="str">
        <f t="shared" si="6"/>
        <v>non</v>
      </c>
      <c r="Z33" s="31"/>
      <c r="AA33" s="31"/>
      <c r="AB33" s="33">
        <f t="shared" si="25"/>
        <v>0</v>
      </c>
      <c r="AC33" s="31"/>
      <c r="AD33" s="31"/>
      <c r="AE33" s="37" t="str">
        <f t="shared" si="7"/>
        <v/>
      </c>
      <c r="AF33" s="37" t="str">
        <f t="shared" si="8"/>
        <v/>
      </c>
      <c r="AG33" s="37" t="str">
        <f t="shared" si="9"/>
        <v/>
      </c>
      <c r="AH33" s="37" t="str">
        <f t="shared" si="10"/>
        <v/>
      </c>
      <c r="AI33" s="37" t="str">
        <f t="shared" si="11"/>
        <v/>
      </c>
      <c r="AJ33" s="37" t="str">
        <f t="shared" si="12"/>
        <v/>
      </c>
      <c r="AK33" s="37" t="str">
        <f t="shared" si="13"/>
        <v/>
      </c>
      <c r="AL33" s="37" t="str">
        <f t="shared" si="14"/>
        <v/>
      </c>
      <c r="AM33" s="37" t="str">
        <f t="shared" si="15"/>
        <v/>
      </c>
      <c r="AN33" s="37">
        <f t="shared" si="16"/>
        <v>0</v>
      </c>
      <c r="AO33" s="37">
        <f t="shared" si="26"/>
        <v>18</v>
      </c>
      <c r="BC33" s="31"/>
      <c r="BD33" s="31"/>
      <c r="BE33" s="31"/>
      <c r="BF33" s="31"/>
      <c r="BG33" s="31"/>
      <c r="BH33" s="31"/>
      <c r="BI33" s="31"/>
      <c r="BJ33" s="31"/>
      <c r="BK33" s="31"/>
      <c r="BL33" s="31"/>
    </row>
    <row r="34" spans="1:64" x14ac:dyDescent="0.35">
      <c r="A34" t="s">
        <v>104</v>
      </c>
      <c r="B34" s="1">
        <v>43858</v>
      </c>
      <c r="D34" t="str">
        <f t="shared" si="1"/>
        <v/>
      </c>
      <c r="E34" s="5"/>
      <c r="F34" s="5"/>
      <c r="G34" s="5">
        <v>0.33680555555555602</v>
      </c>
      <c r="H34" s="5">
        <v>0.5</v>
      </c>
      <c r="I34" s="5">
        <v>0.54513888888888895</v>
      </c>
      <c r="J34" s="5">
        <f t="shared" si="30"/>
        <v>4.5138888888888951E-2</v>
      </c>
      <c r="K34" s="5">
        <v>0.70833333333333304</v>
      </c>
      <c r="L34" s="5"/>
      <c r="M34" s="5"/>
      <c r="N34" s="5">
        <f t="shared" si="17"/>
        <v>0.32638888888888806</v>
      </c>
      <c r="O34" s="5">
        <f t="shared" si="31"/>
        <v>0</v>
      </c>
      <c r="P34" s="24">
        <f t="shared" si="32"/>
        <v>0.32638888888888806</v>
      </c>
      <c r="Q34" s="5">
        <f t="shared" si="33"/>
        <v>0</v>
      </c>
      <c r="R34" s="7">
        <f t="shared" si="34"/>
        <v>-8.3266726846886741E-16</v>
      </c>
      <c r="S34" s="7">
        <f t="shared" si="35"/>
        <v>-2.248201624865942E-14</v>
      </c>
      <c r="T34" s="7">
        <f t="shared" si="36"/>
        <v>-2.248201624865942E-14</v>
      </c>
      <c r="U34" s="5">
        <f t="shared" si="37"/>
        <v>0</v>
      </c>
      <c r="V34" s="30"/>
      <c r="W34" s="46">
        <f t="shared" si="29"/>
        <v>0</v>
      </c>
      <c r="X34" s="48">
        <f t="shared" si="24"/>
        <v>0</v>
      </c>
      <c r="Y34" s="6" t="str">
        <f t="shared" si="6"/>
        <v>non</v>
      </c>
      <c r="AB34" s="5">
        <f t="shared" si="25"/>
        <v>0</v>
      </c>
      <c r="AE34" s="26" t="str">
        <f t="shared" si="7"/>
        <v/>
      </c>
      <c r="AF34" s="26" t="str">
        <f t="shared" si="8"/>
        <v/>
      </c>
      <c r="AG34" s="26" t="str">
        <f t="shared" si="9"/>
        <v/>
      </c>
      <c r="AH34" s="26" t="str">
        <f t="shared" si="10"/>
        <v/>
      </c>
      <c r="AI34" s="26" t="str">
        <f t="shared" si="11"/>
        <v/>
      </c>
      <c r="AJ34" s="26" t="str">
        <f t="shared" si="12"/>
        <v/>
      </c>
      <c r="AK34" s="26" t="str">
        <f t="shared" si="13"/>
        <v/>
      </c>
      <c r="AL34" s="26" t="str">
        <f t="shared" si="14"/>
        <v/>
      </c>
      <c r="AM34" s="26" t="str">
        <f t="shared" si="15"/>
        <v/>
      </c>
      <c r="AN34" s="26">
        <f t="shared" si="16"/>
        <v>1</v>
      </c>
      <c r="AO34" s="26">
        <f t="shared" si="26"/>
        <v>19</v>
      </c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</row>
    <row r="35" spans="1:64" x14ac:dyDescent="0.35">
      <c r="A35" t="s">
        <v>98</v>
      </c>
      <c r="B35" s="1">
        <v>43859</v>
      </c>
      <c r="D35" t="str">
        <f t="shared" si="1"/>
        <v/>
      </c>
      <c r="E35" s="5"/>
      <c r="F35" s="5"/>
      <c r="G35" s="5">
        <v>0.33680555555555602</v>
      </c>
      <c r="H35" s="5">
        <v>0.5</v>
      </c>
      <c r="I35" s="5">
        <v>0.54513888888888895</v>
      </c>
      <c r="J35" s="5">
        <f t="shared" si="30"/>
        <v>4.5138888888888951E-2</v>
      </c>
      <c r="K35" s="5">
        <v>0.70833333333333304</v>
      </c>
      <c r="L35" s="5"/>
      <c r="M35" s="5"/>
      <c r="N35" s="5">
        <f t="shared" si="17"/>
        <v>0.32638888888888806</v>
      </c>
      <c r="O35" s="5">
        <f t="shared" si="31"/>
        <v>0</v>
      </c>
      <c r="P35" s="24">
        <f t="shared" si="32"/>
        <v>0.32638888888888806</v>
      </c>
      <c r="Q35" s="5">
        <f t="shared" si="33"/>
        <v>0</v>
      </c>
      <c r="R35" s="7">
        <f t="shared" si="34"/>
        <v>-8.3266726846886741E-16</v>
      </c>
      <c r="S35" s="7">
        <f t="shared" si="35"/>
        <v>-2.3314683517128287E-14</v>
      </c>
      <c r="T35" s="7">
        <f t="shared" si="36"/>
        <v>-2.3314683517128287E-14</v>
      </c>
      <c r="U35" s="5">
        <f t="shared" si="37"/>
        <v>0</v>
      </c>
      <c r="V35" s="30"/>
      <c r="W35" s="46">
        <f t="shared" si="29"/>
        <v>0</v>
      </c>
      <c r="X35" s="48">
        <f t="shared" si="24"/>
        <v>0</v>
      </c>
      <c r="Y35" s="6" t="str">
        <f t="shared" si="6"/>
        <v>non</v>
      </c>
      <c r="AB35" s="5">
        <f t="shared" si="25"/>
        <v>0</v>
      </c>
      <c r="AE35" s="26" t="str">
        <f t="shared" si="7"/>
        <v/>
      </c>
      <c r="AF35" s="26" t="str">
        <f t="shared" si="8"/>
        <v/>
      </c>
      <c r="AG35" s="26" t="str">
        <f t="shared" si="9"/>
        <v/>
      </c>
      <c r="AH35" s="26" t="str">
        <f t="shared" si="10"/>
        <v/>
      </c>
      <c r="AI35" s="26" t="str">
        <f t="shared" si="11"/>
        <v/>
      </c>
      <c r="AJ35" s="26" t="str">
        <f t="shared" si="12"/>
        <v/>
      </c>
      <c r="AK35" s="26" t="str">
        <f t="shared" si="13"/>
        <v/>
      </c>
      <c r="AL35" s="26" t="str">
        <f t="shared" si="14"/>
        <v/>
      </c>
      <c r="AM35" s="26" t="str">
        <f t="shared" si="15"/>
        <v/>
      </c>
      <c r="AN35" s="26">
        <f t="shared" si="16"/>
        <v>1</v>
      </c>
      <c r="AO35" s="26">
        <f t="shared" si="26"/>
        <v>20</v>
      </c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</row>
    <row r="36" spans="1:64" x14ac:dyDescent="0.35">
      <c r="A36" t="s">
        <v>99</v>
      </c>
      <c r="B36" s="1">
        <v>43860</v>
      </c>
      <c r="D36" t="str">
        <f t="shared" si="1"/>
        <v/>
      </c>
      <c r="E36" s="5"/>
      <c r="F36" s="5"/>
      <c r="G36" s="5">
        <v>0.33680555555555602</v>
      </c>
      <c r="H36" s="5">
        <v>0.5</v>
      </c>
      <c r="I36" s="5">
        <v>0.54513888888888895</v>
      </c>
      <c r="J36" s="5">
        <f t="shared" si="30"/>
        <v>4.5138888888888951E-2</v>
      </c>
      <c r="K36" s="5">
        <v>0.70833333333333304</v>
      </c>
      <c r="L36" s="5"/>
      <c r="M36" s="5"/>
      <c r="N36" s="5">
        <f t="shared" si="17"/>
        <v>0.32638888888888806</v>
      </c>
      <c r="O36" s="5">
        <f t="shared" si="31"/>
        <v>0</v>
      </c>
      <c r="P36" s="24">
        <f t="shared" si="32"/>
        <v>0.32638888888888806</v>
      </c>
      <c r="Q36" s="5">
        <f t="shared" si="33"/>
        <v>0</v>
      </c>
      <c r="R36" s="7">
        <f t="shared" si="34"/>
        <v>-8.3266726846886741E-16</v>
      </c>
      <c r="S36" s="7">
        <f t="shared" si="35"/>
        <v>-2.4147350785597155E-14</v>
      </c>
      <c r="T36" s="7">
        <f t="shared" si="36"/>
        <v>-2.4147350785597155E-14</v>
      </c>
      <c r="U36" s="5">
        <f t="shared" si="37"/>
        <v>0</v>
      </c>
      <c r="V36" s="30"/>
      <c r="W36" s="46">
        <f t="shared" si="29"/>
        <v>0</v>
      </c>
      <c r="X36" s="48">
        <f t="shared" si="24"/>
        <v>0</v>
      </c>
      <c r="Y36" s="6" t="str">
        <f t="shared" si="6"/>
        <v>non</v>
      </c>
      <c r="AB36" s="5">
        <f t="shared" si="25"/>
        <v>0</v>
      </c>
      <c r="AE36" s="26" t="str">
        <f t="shared" si="7"/>
        <v/>
      </c>
      <c r="AF36" s="26" t="str">
        <f t="shared" si="8"/>
        <v/>
      </c>
      <c r="AG36" s="26" t="str">
        <f t="shared" si="9"/>
        <v/>
      </c>
      <c r="AH36" s="26" t="str">
        <f t="shared" si="10"/>
        <v/>
      </c>
      <c r="AI36" s="26" t="str">
        <f t="shared" si="11"/>
        <v/>
      </c>
      <c r="AJ36" s="26" t="str">
        <f t="shared" si="12"/>
        <v/>
      </c>
      <c r="AK36" s="26" t="str">
        <f t="shared" si="13"/>
        <v/>
      </c>
      <c r="AL36" s="26" t="str">
        <f t="shared" si="14"/>
        <v/>
      </c>
      <c r="AM36" s="26" t="str">
        <f t="shared" si="15"/>
        <v/>
      </c>
      <c r="AN36" s="26">
        <f t="shared" si="16"/>
        <v>1</v>
      </c>
      <c r="AO36" s="26">
        <f t="shared" si="26"/>
        <v>21</v>
      </c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</row>
    <row r="37" spans="1:64" x14ac:dyDescent="0.35">
      <c r="A37" t="s">
        <v>100</v>
      </c>
      <c r="B37" s="1">
        <v>43861</v>
      </c>
      <c r="D37" t="str">
        <f t="shared" si="1"/>
        <v/>
      </c>
      <c r="E37" s="5"/>
      <c r="F37" s="5"/>
      <c r="G37" s="5">
        <v>0.33680555555555602</v>
      </c>
      <c r="H37" s="5">
        <v>0.5</v>
      </c>
      <c r="I37" s="5">
        <v>0.54513888888888895</v>
      </c>
      <c r="J37" s="5">
        <f t="shared" si="30"/>
        <v>4.5138888888888951E-2</v>
      </c>
      <c r="K37" s="5">
        <v>0.70833333333333304</v>
      </c>
      <c r="L37" s="5"/>
      <c r="M37" s="5"/>
      <c r="N37" s="5">
        <f t="shared" si="17"/>
        <v>0.32638888888888806</v>
      </c>
      <c r="O37" s="5">
        <f t="shared" si="31"/>
        <v>0</v>
      </c>
      <c r="P37" s="24">
        <f t="shared" si="32"/>
        <v>0.32638888888888806</v>
      </c>
      <c r="Q37" s="5">
        <f t="shared" si="33"/>
        <v>0</v>
      </c>
      <c r="R37" s="7">
        <f t="shared" si="34"/>
        <v>-8.3266726846886741E-16</v>
      </c>
      <c r="S37" s="7">
        <f t="shared" si="35"/>
        <v>-2.4980018054066022E-14</v>
      </c>
      <c r="T37" s="7">
        <f t="shared" si="36"/>
        <v>-2.4980018054066022E-14</v>
      </c>
      <c r="U37" s="5">
        <f t="shared" si="37"/>
        <v>0</v>
      </c>
      <c r="V37" s="30"/>
      <c r="W37" s="46">
        <f t="shared" si="29"/>
        <v>0</v>
      </c>
      <c r="X37" s="48">
        <f t="shared" si="24"/>
        <v>0</v>
      </c>
      <c r="Y37" s="6" t="str">
        <f t="shared" si="6"/>
        <v>non</v>
      </c>
      <c r="AB37" s="5">
        <f t="shared" si="25"/>
        <v>0</v>
      </c>
      <c r="AE37" s="26" t="str">
        <f t="shared" si="7"/>
        <v/>
      </c>
      <c r="AF37" s="26" t="str">
        <f t="shared" si="8"/>
        <v/>
      </c>
      <c r="AG37" s="26" t="str">
        <f t="shared" si="9"/>
        <v/>
      </c>
      <c r="AH37" s="26" t="str">
        <f t="shared" si="10"/>
        <v/>
      </c>
      <c r="AI37" s="26" t="str">
        <f t="shared" si="11"/>
        <v/>
      </c>
      <c r="AJ37" s="26" t="str">
        <f t="shared" si="12"/>
        <v/>
      </c>
      <c r="AK37" s="26" t="str">
        <f t="shared" si="13"/>
        <v/>
      </c>
      <c r="AL37" s="26" t="str">
        <f t="shared" si="14"/>
        <v/>
      </c>
      <c r="AM37" s="26" t="str">
        <f t="shared" si="15"/>
        <v/>
      </c>
      <c r="AN37" s="26">
        <f t="shared" si="16"/>
        <v>1</v>
      </c>
      <c r="AO37" s="26">
        <f t="shared" si="26"/>
        <v>22</v>
      </c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</row>
    <row r="38" spans="1:64" x14ac:dyDescent="0.35">
      <c r="A38" t="s">
        <v>101</v>
      </c>
      <c r="B38" s="1">
        <v>43862</v>
      </c>
      <c r="D38" t="str">
        <f t="shared" si="1"/>
        <v/>
      </c>
      <c r="E38" s="5"/>
      <c r="F38" s="5"/>
      <c r="G38" s="5">
        <v>0.33680555555555602</v>
      </c>
      <c r="H38" s="5">
        <v>0.5</v>
      </c>
      <c r="I38" s="5">
        <v>0.54513888888888895</v>
      </c>
      <c r="J38" s="5">
        <f t="shared" si="30"/>
        <v>4.5138888888888951E-2</v>
      </c>
      <c r="K38" s="5">
        <v>0.70833333333333304</v>
      </c>
      <c r="L38" s="5"/>
      <c r="M38" s="5"/>
      <c r="N38" s="5">
        <f t="shared" si="17"/>
        <v>0.32638888888888806</v>
      </c>
      <c r="O38" s="5">
        <f t="shared" si="31"/>
        <v>0</v>
      </c>
      <c r="P38" s="24">
        <f t="shared" si="32"/>
        <v>0.32638888888888806</v>
      </c>
      <c r="Q38" s="5">
        <f t="shared" si="33"/>
        <v>0</v>
      </c>
      <c r="R38" s="7">
        <f t="shared" si="34"/>
        <v>-8.3266726846886741E-16</v>
      </c>
      <c r="S38" s="7">
        <f t="shared" si="35"/>
        <v>-2.581268532253489E-14</v>
      </c>
      <c r="T38" s="7">
        <f t="shared" si="36"/>
        <v>-2.581268532253489E-14</v>
      </c>
      <c r="U38" s="5">
        <f t="shared" si="37"/>
        <v>0</v>
      </c>
      <c r="V38" s="30"/>
      <c r="W38" s="46">
        <f t="shared" si="29"/>
        <v>0</v>
      </c>
      <c r="X38" s="48">
        <f t="shared" si="24"/>
        <v>0</v>
      </c>
      <c r="Y38" s="6" t="str">
        <f t="shared" si="6"/>
        <v>non</v>
      </c>
      <c r="AB38" s="5">
        <f t="shared" si="25"/>
        <v>0</v>
      </c>
      <c r="AE38" s="26" t="str">
        <f t="shared" si="7"/>
        <v/>
      </c>
      <c r="AF38" s="26" t="str">
        <f t="shared" si="8"/>
        <v/>
      </c>
      <c r="AG38" s="26" t="str">
        <f t="shared" si="9"/>
        <v/>
      </c>
      <c r="AH38" s="26" t="str">
        <f t="shared" si="10"/>
        <v/>
      </c>
      <c r="AI38" s="26" t="str">
        <f t="shared" si="11"/>
        <v/>
      </c>
      <c r="AJ38" s="26" t="str">
        <f t="shared" si="12"/>
        <v/>
      </c>
      <c r="AK38" s="26" t="str">
        <f t="shared" si="13"/>
        <v/>
      </c>
      <c r="AL38" s="26" t="str">
        <f t="shared" si="14"/>
        <v/>
      </c>
      <c r="AM38" s="26" t="str">
        <f t="shared" si="15"/>
        <v/>
      </c>
      <c r="AN38" s="26">
        <f t="shared" si="16"/>
        <v>1</v>
      </c>
      <c r="AO38" s="26">
        <f t="shared" si="26"/>
        <v>23</v>
      </c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</row>
    <row r="39" spans="1:64" s="37" customFormat="1" x14ac:dyDescent="0.35">
      <c r="A39" s="31" t="s">
        <v>102</v>
      </c>
      <c r="B39" s="32">
        <v>43863</v>
      </c>
      <c r="C39" s="31"/>
      <c r="D39" s="31" t="str">
        <f t="shared" si="1"/>
        <v/>
      </c>
      <c r="E39" s="33"/>
      <c r="F39" s="33"/>
      <c r="G39" s="33">
        <v>0.33680555555555602</v>
      </c>
      <c r="H39" s="33">
        <v>0.5</v>
      </c>
      <c r="I39" s="33">
        <v>0.54513888888888895</v>
      </c>
      <c r="J39" s="33">
        <f t="shared" si="30"/>
        <v>4.5138888888888951E-2</v>
      </c>
      <c r="K39" s="33">
        <v>0.70833333333333304</v>
      </c>
      <c r="L39" s="33"/>
      <c r="M39" s="33"/>
      <c r="N39" s="33">
        <f t="shared" si="17"/>
        <v>0.32638888888888806</v>
      </c>
      <c r="O39" s="33">
        <f t="shared" si="31"/>
        <v>0</v>
      </c>
      <c r="P39" s="33">
        <f t="shared" si="32"/>
        <v>0.32638888888888806</v>
      </c>
      <c r="Q39" s="33">
        <f t="shared" si="33"/>
        <v>0</v>
      </c>
      <c r="R39" s="34">
        <f t="shared" si="34"/>
        <v>-8.3266726846886741E-16</v>
      </c>
      <c r="S39" s="34">
        <f t="shared" si="35"/>
        <v>-2.6645352591003757E-14</v>
      </c>
      <c r="T39" s="34">
        <f t="shared" si="36"/>
        <v>-2.6645352591003757E-14</v>
      </c>
      <c r="U39" s="33">
        <f t="shared" si="37"/>
        <v>0</v>
      </c>
      <c r="V39" s="35"/>
      <c r="W39" s="47">
        <f t="shared" si="29"/>
        <v>0</v>
      </c>
      <c r="X39" s="49">
        <f t="shared" si="24"/>
        <v>0</v>
      </c>
      <c r="Y39" s="36" t="str">
        <f t="shared" si="6"/>
        <v>non</v>
      </c>
      <c r="Z39" s="31"/>
      <c r="AA39" s="31"/>
      <c r="AB39" s="33">
        <f t="shared" si="25"/>
        <v>0</v>
      </c>
      <c r="AC39" s="31"/>
      <c r="AD39" s="31"/>
      <c r="AE39" s="37" t="str">
        <f t="shared" si="7"/>
        <v/>
      </c>
      <c r="AF39" s="37" t="str">
        <f t="shared" si="8"/>
        <v/>
      </c>
      <c r="AG39" s="37" t="str">
        <f t="shared" si="9"/>
        <v/>
      </c>
      <c r="AH39" s="37" t="str">
        <f t="shared" si="10"/>
        <v/>
      </c>
      <c r="AI39" s="37" t="str">
        <f t="shared" si="11"/>
        <v/>
      </c>
      <c r="AJ39" s="37" t="str">
        <f t="shared" si="12"/>
        <v/>
      </c>
      <c r="AK39" s="37" t="str">
        <f t="shared" si="13"/>
        <v/>
      </c>
      <c r="AL39" s="37" t="str">
        <f t="shared" si="14"/>
        <v/>
      </c>
      <c r="AM39" s="37" t="str">
        <f t="shared" si="15"/>
        <v/>
      </c>
      <c r="AN39" s="37">
        <f t="shared" si="16"/>
        <v>0</v>
      </c>
      <c r="AO39" s="37">
        <f t="shared" si="26"/>
        <v>23</v>
      </c>
      <c r="BC39" s="31"/>
      <c r="BD39" s="31"/>
      <c r="BE39" s="31"/>
      <c r="BF39" s="31"/>
      <c r="BG39" s="31"/>
      <c r="BH39" s="31"/>
      <c r="BI39" s="31"/>
      <c r="BJ39" s="31"/>
      <c r="BK39" s="31"/>
      <c r="BL39" s="31"/>
    </row>
    <row r="40" spans="1:64" s="37" customFormat="1" x14ac:dyDescent="0.35">
      <c r="A40" s="31" t="s">
        <v>103</v>
      </c>
      <c r="B40" s="32">
        <v>43864</v>
      </c>
      <c r="C40" s="31"/>
      <c r="D40" s="31" t="str">
        <f t="shared" si="1"/>
        <v/>
      </c>
      <c r="E40" s="33"/>
      <c r="F40" s="33"/>
      <c r="G40" s="33">
        <v>0.33680555555555602</v>
      </c>
      <c r="H40" s="33">
        <v>0.5</v>
      </c>
      <c r="I40" s="33">
        <v>0.54513888888888895</v>
      </c>
      <c r="J40" s="33">
        <f t="shared" si="30"/>
        <v>4.5138888888888951E-2</v>
      </c>
      <c r="K40" s="33">
        <v>0.70833333333333304</v>
      </c>
      <c r="L40" s="33"/>
      <c r="M40" s="33"/>
      <c r="N40" s="33">
        <f t="shared" si="17"/>
        <v>0.32638888888888806</v>
      </c>
      <c r="O40" s="33">
        <f t="shared" si="31"/>
        <v>0</v>
      </c>
      <c r="P40" s="33">
        <f t="shared" si="32"/>
        <v>0.32638888888888806</v>
      </c>
      <c r="Q40" s="33">
        <f t="shared" si="33"/>
        <v>0</v>
      </c>
      <c r="R40" s="34">
        <f t="shared" si="34"/>
        <v>-8.3266726846886741E-16</v>
      </c>
      <c r="S40" s="34">
        <f t="shared" si="35"/>
        <v>-2.7478019859472624E-14</v>
      </c>
      <c r="T40" s="34">
        <f t="shared" si="36"/>
        <v>-2.7478019859472624E-14</v>
      </c>
      <c r="U40" s="33">
        <f t="shared" si="37"/>
        <v>0</v>
      </c>
      <c r="V40" s="35"/>
      <c r="W40" s="47">
        <f t="shared" si="29"/>
        <v>0</v>
      </c>
      <c r="X40" s="49">
        <f t="shared" si="24"/>
        <v>0</v>
      </c>
      <c r="Y40" s="36" t="str">
        <f t="shared" si="6"/>
        <v>non</v>
      </c>
      <c r="Z40" s="31"/>
      <c r="AA40" s="31"/>
      <c r="AB40" s="33">
        <f t="shared" si="25"/>
        <v>0</v>
      </c>
      <c r="AC40" s="31"/>
      <c r="AD40" s="31"/>
      <c r="AE40" s="37" t="str">
        <f t="shared" si="7"/>
        <v/>
      </c>
      <c r="AF40" s="37" t="str">
        <f t="shared" si="8"/>
        <v/>
      </c>
      <c r="AG40" s="37" t="str">
        <f t="shared" si="9"/>
        <v/>
      </c>
      <c r="AH40" s="37" t="str">
        <f t="shared" si="10"/>
        <v/>
      </c>
      <c r="AI40" s="37" t="str">
        <f t="shared" si="11"/>
        <v/>
      </c>
      <c r="AJ40" s="37" t="str">
        <f t="shared" si="12"/>
        <v/>
      </c>
      <c r="AK40" s="37" t="str">
        <f t="shared" si="13"/>
        <v/>
      </c>
      <c r="AL40" s="37" t="str">
        <f t="shared" si="14"/>
        <v/>
      </c>
      <c r="AM40" s="37" t="str">
        <f t="shared" si="15"/>
        <v/>
      </c>
      <c r="AN40" s="37">
        <f t="shared" si="16"/>
        <v>0</v>
      </c>
      <c r="AO40" s="37">
        <f t="shared" si="26"/>
        <v>23</v>
      </c>
      <c r="BC40" s="31"/>
      <c r="BD40" s="31"/>
      <c r="BE40" s="31"/>
      <c r="BF40" s="31"/>
      <c r="BG40" s="31"/>
      <c r="BH40" s="31"/>
      <c r="BI40" s="31"/>
      <c r="BJ40" s="31"/>
      <c r="BK40" s="31"/>
      <c r="BL40" s="31"/>
    </row>
    <row r="41" spans="1:64" x14ac:dyDescent="0.35">
      <c r="A41" t="s">
        <v>104</v>
      </c>
      <c r="B41" s="1">
        <v>43865</v>
      </c>
      <c r="D41" t="str">
        <f t="shared" si="1"/>
        <v/>
      </c>
      <c r="E41" s="5"/>
      <c r="F41" s="5"/>
      <c r="G41" s="5">
        <v>0.33680555555555602</v>
      </c>
      <c r="H41" s="5">
        <v>0.5</v>
      </c>
      <c r="I41" s="5">
        <v>0.54513888888888895</v>
      </c>
      <c r="J41" s="5">
        <f t="shared" si="30"/>
        <v>4.5138888888888951E-2</v>
      </c>
      <c r="K41" s="5">
        <v>0.70833333333333304</v>
      </c>
      <c r="L41" s="5"/>
      <c r="M41" s="5"/>
      <c r="N41" s="5">
        <f t="shared" si="17"/>
        <v>0.32638888888888806</v>
      </c>
      <c r="O41" s="5">
        <f t="shared" si="31"/>
        <v>0</v>
      </c>
      <c r="P41" s="24">
        <f t="shared" si="32"/>
        <v>0.32638888888888806</v>
      </c>
      <c r="Q41" s="5">
        <f t="shared" si="33"/>
        <v>0</v>
      </c>
      <c r="R41" s="7">
        <f t="shared" si="34"/>
        <v>-8.3266726846886741E-16</v>
      </c>
      <c r="S41" s="7">
        <f t="shared" si="35"/>
        <v>-2.8310687127941492E-14</v>
      </c>
      <c r="T41" s="7">
        <f t="shared" si="36"/>
        <v>-2.8310687127941492E-14</v>
      </c>
      <c r="U41" s="5">
        <f t="shared" si="37"/>
        <v>0</v>
      </c>
      <c r="V41" s="30"/>
      <c r="W41" s="46">
        <f t="shared" si="29"/>
        <v>0</v>
      </c>
      <c r="X41" s="48">
        <f t="shared" si="24"/>
        <v>0</v>
      </c>
      <c r="Y41" s="6" t="str">
        <f t="shared" si="6"/>
        <v>non</v>
      </c>
      <c r="AB41" s="5">
        <f t="shared" si="25"/>
        <v>0</v>
      </c>
      <c r="AE41" s="26" t="str">
        <f t="shared" si="7"/>
        <v/>
      </c>
      <c r="AF41" s="26" t="str">
        <f t="shared" si="8"/>
        <v/>
      </c>
      <c r="AG41" s="26" t="str">
        <f t="shared" si="9"/>
        <v/>
      </c>
      <c r="AH41" s="26" t="str">
        <f t="shared" si="10"/>
        <v/>
      </c>
      <c r="AI41" s="26" t="str">
        <f t="shared" si="11"/>
        <v/>
      </c>
      <c r="AJ41" s="26" t="str">
        <f t="shared" si="12"/>
        <v/>
      </c>
      <c r="AK41" s="26" t="str">
        <f t="shared" si="13"/>
        <v/>
      </c>
      <c r="AL41" s="26" t="str">
        <f t="shared" si="14"/>
        <v/>
      </c>
      <c r="AM41" s="26" t="str">
        <f t="shared" si="15"/>
        <v/>
      </c>
      <c r="AN41" s="26">
        <f t="shared" si="16"/>
        <v>1</v>
      </c>
      <c r="AO41" s="26">
        <f t="shared" si="26"/>
        <v>24</v>
      </c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</row>
    <row r="42" spans="1:64" x14ac:dyDescent="0.35">
      <c r="A42" t="s">
        <v>98</v>
      </c>
      <c r="B42" s="1">
        <v>43866</v>
      </c>
      <c r="D42" t="str">
        <f t="shared" ref="D42:D72" si="40">IF(C42="","",C42)</f>
        <v/>
      </c>
      <c r="E42" s="5"/>
      <c r="F42" s="5"/>
      <c r="G42" s="5">
        <v>0.33680555555555602</v>
      </c>
      <c r="H42" s="5">
        <v>0.5</v>
      </c>
      <c r="I42" s="5">
        <v>0.54513888888888895</v>
      </c>
      <c r="J42" s="5">
        <f t="shared" si="30"/>
        <v>4.5138888888888951E-2</v>
      </c>
      <c r="K42" s="5">
        <v>0.70833333333333304</v>
      </c>
      <c r="L42" s="5"/>
      <c r="M42" s="5"/>
      <c r="N42" s="5">
        <f t="shared" si="17"/>
        <v>0.32638888888888806</v>
      </c>
      <c r="O42" s="5">
        <f t="shared" si="31"/>
        <v>0</v>
      </c>
      <c r="P42" s="24">
        <f t="shared" si="32"/>
        <v>0.32638888888888806</v>
      </c>
      <c r="Q42" s="5">
        <f t="shared" si="33"/>
        <v>0</v>
      </c>
      <c r="R42" s="7">
        <f t="shared" si="34"/>
        <v>-8.3266726846886741E-16</v>
      </c>
      <c r="S42" s="7">
        <f t="shared" si="35"/>
        <v>-2.9143354396410359E-14</v>
      </c>
      <c r="T42" s="7">
        <f t="shared" si="36"/>
        <v>-2.9143354396410359E-14</v>
      </c>
      <c r="U42" s="5">
        <f t="shared" si="37"/>
        <v>0</v>
      </c>
      <c r="V42" s="30"/>
      <c r="W42" s="46">
        <f t="shared" si="29"/>
        <v>0</v>
      </c>
      <c r="X42" s="48">
        <f t="shared" si="24"/>
        <v>0</v>
      </c>
      <c r="Y42" s="6" t="str">
        <f t="shared" si="6"/>
        <v>non</v>
      </c>
      <c r="AB42" s="5">
        <f t="shared" si="25"/>
        <v>0</v>
      </c>
      <c r="AE42" s="26" t="str">
        <f t="shared" si="7"/>
        <v/>
      </c>
      <c r="AF42" s="26" t="str">
        <f t="shared" si="8"/>
        <v/>
      </c>
      <c r="AG42" s="26" t="str">
        <f t="shared" si="9"/>
        <v/>
      </c>
      <c r="AH42" s="26" t="str">
        <f t="shared" si="10"/>
        <v/>
      </c>
      <c r="AI42" s="26" t="str">
        <f t="shared" si="11"/>
        <v/>
      </c>
      <c r="AJ42" s="26" t="str">
        <f t="shared" si="12"/>
        <v/>
      </c>
      <c r="AK42" s="26" t="str">
        <f t="shared" si="13"/>
        <v/>
      </c>
      <c r="AL42" s="26" t="str">
        <f t="shared" si="14"/>
        <v/>
      </c>
      <c r="AM42" s="26" t="str">
        <f t="shared" si="15"/>
        <v/>
      </c>
      <c r="AN42" s="26">
        <f t="shared" si="16"/>
        <v>1</v>
      </c>
      <c r="AO42" s="26">
        <f t="shared" si="26"/>
        <v>25</v>
      </c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</row>
    <row r="43" spans="1:64" x14ac:dyDescent="0.35">
      <c r="A43" t="s">
        <v>99</v>
      </c>
      <c r="B43" s="1">
        <v>43867</v>
      </c>
      <c r="D43" t="str">
        <f t="shared" si="40"/>
        <v/>
      </c>
      <c r="E43" s="5"/>
      <c r="F43" s="5"/>
      <c r="G43" s="5">
        <v>0.33680555555555602</v>
      </c>
      <c r="H43" s="5">
        <v>0.5</v>
      </c>
      <c r="I43" s="5">
        <v>0.54513888888888895</v>
      </c>
      <c r="J43" s="5">
        <f t="shared" si="30"/>
        <v>4.5138888888888951E-2</v>
      </c>
      <c r="K43" s="5">
        <v>0.70833333333333304</v>
      </c>
      <c r="L43" s="5"/>
      <c r="M43" s="5"/>
      <c r="N43" s="5">
        <f t="shared" si="17"/>
        <v>0.32638888888888806</v>
      </c>
      <c r="O43" s="5">
        <f t="shared" si="31"/>
        <v>0</v>
      </c>
      <c r="P43" s="24">
        <f t="shared" si="32"/>
        <v>0.32638888888888806</v>
      </c>
      <c r="Q43" s="5">
        <f t="shared" si="33"/>
        <v>0</v>
      </c>
      <c r="R43" s="7">
        <f t="shared" si="34"/>
        <v>-8.3266726846886741E-16</v>
      </c>
      <c r="S43" s="7">
        <f t="shared" si="35"/>
        <v>-2.9976021664879227E-14</v>
      </c>
      <c r="T43" s="7">
        <f t="shared" si="36"/>
        <v>-2.9976021664879227E-14</v>
      </c>
      <c r="U43" s="5">
        <f t="shared" si="37"/>
        <v>0</v>
      </c>
      <c r="V43" s="30"/>
      <c r="W43" s="46">
        <f t="shared" si="29"/>
        <v>0</v>
      </c>
      <c r="X43" s="48">
        <f t="shared" si="24"/>
        <v>0</v>
      </c>
      <c r="Y43" s="6" t="str">
        <f t="shared" si="6"/>
        <v>non</v>
      </c>
      <c r="AB43" s="5">
        <f t="shared" si="25"/>
        <v>0</v>
      </c>
      <c r="AE43" s="26" t="str">
        <f t="shared" si="7"/>
        <v/>
      </c>
      <c r="AF43" s="26" t="str">
        <f t="shared" si="8"/>
        <v/>
      </c>
      <c r="AG43" s="26" t="str">
        <f t="shared" si="9"/>
        <v/>
      </c>
      <c r="AH43" s="26" t="str">
        <f t="shared" si="10"/>
        <v/>
      </c>
      <c r="AI43" s="26" t="str">
        <f t="shared" si="11"/>
        <v/>
      </c>
      <c r="AJ43" s="26" t="str">
        <f t="shared" si="12"/>
        <v/>
      </c>
      <c r="AK43" s="26" t="str">
        <f t="shared" si="13"/>
        <v/>
      </c>
      <c r="AL43" s="26" t="str">
        <f t="shared" si="14"/>
        <v/>
      </c>
      <c r="AM43" s="26" t="str">
        <f t="shared" si="15"/>
        <v/>
      </c>
      <c r="AN43" s="26">
        <f t="shared" si="16"/>
        <v>1</v>
      </c>
      <c r="AO43" s="26">
        <f t="shared" si="26"/>
        <v>26</v>
      </c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</row>
    <row r="44" spans="1:64" x14ac:dyDescent="0.35">
      <c r="A44" t="s">
        <v>100</v>
      </c>
      <c r="B44" s="1">
        <v>43868</v>
      </c>
      <c r="D44" t="str">
        <f t="shared" si="40"/>
        <v/>
      </c>
      <c r="E44" s="5"/>
      <c r="F44" s="5"/>
      <c r="G44" s="5">
        <v>0.33680555555555602</v>
      </c>
      <c r="H44" s="5">
        <v>0.5</v>
      </c>
      <c r="I44" s="5">
        <v>0.54513888888888895</v>
      </c>
      <c r="J44" s="5">
        <f t="shared" si="30"/>
        <v>4.5138888888888951E-2</v>
      </c>
      <c r="K44" s="5">
        <v>0.70833333333333304</v>
      </c>
      <c r="L44" s="5"/>
      <c r="M44" s="5"/>
      <c r="N44" s="5">
        <f t="shared" si="17"/>
        <v>0.32638888888888806</v>
      </c>
      <c r="O44" s="5">
        <f t="shared" si="31"/>
        <v>0</v>
      </c>
      <c r="P44" s="24">
        <f t="shared" si="32"/>
        <v>0.32638888888888806</v>
      </c>
      <c r="Q44" s="5">
        <f t="shared" si="33"/>
        <v>0</v>
      </c>
      <c r="R44" s="7">
        <f t="shared" si="34"/>
        <v>-8.3266726846886741E-16</v>
      </c>
      <c r="S44" s="7">
        <f t="shared" si="35"/>
        <v>-3.0808688933348094E-14</v>
      </c>
      <c r="T44" s="7">
        <f t="shared" si="36"/>
        <v>-3.0808688933348094E-14</v>
      </c>
      <c r="U44" s="5">
        <f t="shared" si="37"/>
        <v>0</v>
      </c>
      <c r="V44" s="30"/>
      <c r="W44" s="46">
        <f t="shared" si="29"/>
        <v>0</v>
      </c>
      <c r="X44" s="48">
        <f t="shared" si="24"/>
        <v>0</v>
      </c>
      <c r="Y44" s="6" t="str">
        <f t="shared" si="6"/>
        <v>non</v>
      </c>
      <c r="AB44" s="5">
        <f t="shared" si="25"/>
        <v>0</v>
      </c>
      <c r="AE44" s="26" t="str">
        <f t="shared" si="7"/>
        <v/>
      </c>
      <c r="AF44" s="26" t="str">
        <f t="shared" si="8"/>
        <v/>
      </c>
      <c r="AG44" s="26" t="str">
        <f t="shared" si="9"/>
        <v/>
      </c>
      <c r="AH44" s="26" t="str">
        <f t="shared" si="10"/>
        <v/>
      </c>
      <c r="AI44" s="26" t="str">
        <f t="shared" si="11"/>
        <v/>
      </c>
      <c r="AJ44" s="26" t="str">
        <f t="shared" si="12"/>
        <v/>
      </c>
      <c r="AK44" s="26" t="str">
        <f t="shared" si="13"/>
        <v/>
      </c>
      <c r="AL44" s="26" t="str">
        <f t="shared" si="14"/>
        <v/>
      </c>
      <c r="AM44" s="26" t="str">
        <f t="shared" si="15"/>
        <v/>
      </c>
      <c r="AN44" s="26">
        <f t="shared" si="16"/>
        <v>1</v>
      </c>
      <c r="AO44" s="26">
        <f t="shared" si="26"/>
        <v>27</v>
      </c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</row>
    <row r="45" spans="1:64" x14ac:dyDescent="0.35">
      <c r="A45" t="s">
        <v>101</v>
      </c>
      <c r="B45" s="1">
        <v>43869</v>
      </c>
      <c r="D45" t="str">
        <f t="shared" si="40"/>
        <v/>
      </c>
      <c r="E45" s="5"/>
      <c r="F45" s="5"/>
      <c r="G45" s="5">
        <v>0.33680555555555602</v>
      </c>
      <c r="H45" s="5">
        <v>0.5</v>
      </c>
      <c r="I45" s="5">
        <v>0.54513888888888895</v>
      </c>
      <c r="J45" s="5">
        <f t="shared" si="30"/>
        <v>4.5138888888888951E-2</v>
      </c>
      <c r="K45" s="5">
        <v>0.70833333333333304</v>
      </c>
      <c r="L45" s="5"/>
      <c r="M45" s="5"/>
      <c r="N45" s="5">
        <f t="shared" si="17"/>
        <v>0.32638888888888806</v>
      </c>
      <c r="O45" s="5">
        <f t="shared" si="31"/>
        <v>0</v>
      </c>
      <c r="P45" s="24">
        <f t="shared" si="32"/>
        <v>0.32638888888888806</v>
      </c>
      <c r="Q45" s="5">
        <f t="shared" si="33"/>
        <v>0</v>
      </c>
      <c r="R45" s="7">
        <f t="shared" si="34"/>
        <v>-8.3266726846886741E-16</v>
      </c>
      <c r="S45" s="7">
        <f t="shared" si="35"/>
        <v>-3.1641356201816961E-14</v>
      </c>
      <c r="T45" s="7">
        <f t="shared" si="36"/>
        <v>-3.1641356201816961E-14</v>
      </c>
      <c r="U45" s="5">
        <f t="shared" si="37"/>
        <v>0</v>
      </c>
      <c r="V45" s="30"/>
      <c r="W45" s="46">
        <f t="shared" si="29"/>
        <v>0</v>
      </c>
      <c r="X45" s="48">
        <f t="shared" si="24"/>
        <v>0</v>
      </c>
      <c r="Y45" s="6" t="str">
        <f t="shared" si="6"/>
        <v>non</v>
      </c>
      <c r="AB45" s="5">
        <f t="shared" si="25"/>
        <v>0</v>
      </c>
      <c r="AE45" s="26" t="str">
        <f t="shared" si="7"/>
        <v/>
      </c>
      <c r="AF45" s="26" t="str">
        <f t="shared" si="8"/>
        <v/>
      </c>
      <c r="AG45" s="26" t="str">
        <f t="shared" si="9"/>
        <v/>
      </c>
      <c r="AH45" s="26" t="str">
        <f t="shared" si="10"/>
        <v/>
      </c>
      <c r="AI45" s="26" t="str">
        <f t="shared" si="11"/>
        <v/>
      </c>
      <c r="AJ45" s="26" t="str">
        <f t="shared" si="12"/>
        <v/>
      </c>
      <c r="AK45" s="26" t="str">
        <f t="shared" si="13"/>
        <v/>
      </c>
      <c r="AL45" s="26" t="str">
        <f t="shared" si="14"/>
        <v/>
      </c>
      <c r="AM45" s="26" t="str">
        <f t="shared" si="15"/>
        <v/>
      </c>
      <c r="AN45" s="26">
        <f t="shared" si="16"/>
        <v>1</v>
      </c>
      <c r="AO45" s="26">
        <f t="shared" si="26"/>
        <v>28</v>
      </c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</row>
    <row r="46" spans="1:64" s="37" customFormat="1" x14ac:dyDescent="0.35">
      <c r="A46" s="31" t="s">
        <v>102</v>
      </c>
      <c r="B46" s="32">
        <v>43870</v>
      </c>
      <c r="C46" s="31"/>
      <c r="D46" s="31" t="str">
        <f t="shared" si="40"/>
        <v/>
      </c>
      <c r="E46" s="33"/>
      <c r="F46" s="33"/>
      <c r="G46" s="33">
        <v>0.33680555555555602</v>
      </c>
      <c r="H46" s="33">
        <v>0.5</v>
      </c>
      <c r="I46" s="33">
        <v>0.54513888888888895</v>
      </c>
      <c r="J46" s="33">
        <f t="shared" si="30"/>
        <v>4.5138888888888951E-2</v>
      </c>
      <c r="K46" s="33">
        <v>0.70833333333333304</v>
      </c>
      <c r="L46" s="33"/>
      <c r="M46" s="33"/>
      <c r="N46" s="33">
        <f t="shared" si="17"/>
        <v>0.32638888888888806</v>
      </c>
      <c r="O46" s="33">
        <f t="shared" si="31"/>
        <v>0</v>
      </c>
      <c r="P46" s="33">
        <f t="shared" si="32"/>
        <v>0.32638888888888806</v>
      </c>
      <c r="Q46" s="33">
        <f t="shared" si="33"/>
        <v>0</v>
      </c>
      <c r="R46" s="34">
        <f t="shared" si="34"/>
        <v>-8.3266726846886741E-16</v>
      </c>
      <c r="S46" s="34">
        <f t="shared" si="35"/>
        <v>-3.2474023470285829E-14</v>
      </c>
      <c r="T46" s="34">
        <f t="shared" si="36"/>
        <v>-3.2474023470285829E-14</v>
      </c>
      <c r="U46" s="33">
        <f t="shared" si="37"/>
        <v>0</v>
      </c>
      <c r="V46" s="35"/>
      <c r="W46" s="47">
        <f t="shared" si="29"/>
        <v>0</v>
      </c>
      <c r="X46" s="49">
        <f t="shared" si="24"/>
        <v>0</v>
      </c>
      <c r="Y46" s="36" t="str">
        <f t="shared" si="6"/>
        <v>non</v>
      </c>
      <c r="Z46" s="31"/>
      <c r="AA46" s="31"/>
      <c r="AB46" s="33">
        <f t="shared" si="25"/>
        <v>0</v>
      </c>
      <c r="AC46" s="31"/>
      <c r="AD46" s="31"/>
      <c r="AE46" s="37" t="str">
        <f t="shared" si="7"/>
        <v/>
      </c>
      <c r="AF46" s="37" t="str">
        <f t="shared" si="8"/>
        <v/>
      </c>
      <c r="AG46" s="37" t="str">
        <f t="shared" si="9"/>
        <v/>
      </c>
      <c r="AH46" s="37" t="str">
        <f t="shared" si="10"/>
        <v/>
      </c>
      <c r="AI46" s="37" t="str">
        <f t="shared" si="11"/>
        <v/>
      </c>
      <c r="AJ46" s="37" t="str">
        <f t="shared" si="12"/>
        <v/>
      </c>
      <c r="AK46" s="37" t="str">
        <f t="shared" si="13"/>
        <v/>
      </c>
      <c r="AL46" s="37" t="str">
        <f t="shared" si="14"/>
        <v/>
      </c>
      <c r="AM46" s="37" t="str">
        <f t="shared" si="15"/>
        <v/>
      </c>
      <c r="AN46" s="37">
        <f t="shared" si="16"/>
        <v>0</v>
      </c>
      <c r="AO46" s="37">
        <f t="shared" si="26"/>
        <v>28</v>
      </c>
      <c r="BC46" s="31"/>
      <c r="BD46" s="31"/>
      <c r="BE46" s="31"/>
      <c r="BF46" s="31"/>
      <c r="BG46" s="31"/>
      <c r="BH46" s="31"/>
      <c r="BI46" s="31"/>
      <c r="BJ46" s="31"/>
      <c r="BK46" s="31"/>
      <c r="BL46" s="31"/>
    </row>
    <row r="47" spans="1:64" s="37" customFormat="1" x14ac:dyDescent="0.35">
      <c r="A47" s="31" t="s">
        <v>103</v>
      </c>
      <c r="B47" s="32">
        <v>43871</v>
      </c>
      <c r="C47" s="31"/>
      <c r="D47" s="31" t="str">
        <f t="shared" si="40"/>
        <v/>
      </c>
      <c r="E47" s="33"/>
      <c r="F47" s="33"/>
      <c r="G47" s="33">
        <v>0.33680555555555602</v>
      </c>
      <c r="H47" s="33">
        <v>0.5</v>
      </c>
      <c r="I47" s="33">
        <v>0.54513888888888895</v>
      </c>
      <c r="J47" s="33">
        <f t="shared" si="30"/>
        <v>4.5138888888888951E-2</v>
      </c>
      <c r="K47" s="33">
        <v>0.70833333333333304</v>
      </c>
      <c r="L47" s="33"/>
      <c r="M47" s="33"/>
      <c r="N47" s="33">
        <f t="shared" si="17"/>
        <v>0.32638888888888806</v>
      </c>
      <c r="O47" s="33">
        <f t="shared" si="31"/>
        <v>0</v>
      </c>
      <c r="P47" s="33">
        <f t="shared" si="32"/>
        <v>0.32638888888888806</v>
      </c>
      <c r="Q47" s="33">
        <f t="shared" si="33"/>
        <v>0</v>
      </c>
      <c r="R47" s="34">
        <f t="shared" si="34"/>
        <v>-8.3266726846886741E-16</v>
      </c>
      <c r="S47" s="34">
        <f t="shared" si="35"/>
        <v>-3.3306690738754696E-14</v>
      </c>
      <c r="T47" s="34">
        <f t="shared" si="36"/>
        <v>-3.3306690738754696E-14</v>
      </c>
      <c r="U47" s="33">
        <f t="shared" si="37"/>
        <v>0</v>
      </c>
      <c r="V47" s="35"/>
      <c r="W47" s="47">
        <f t="shared" si="29"/>
        <v>0</v>
      </c>
      <c r="X47" s="49">
        <f t="shared" si="24"/>
        <v>0</v>
      </c>
      <c r="Y47" s="36" t="str">
        <f t="shared" si="6"/>
        <v>non</v>
      </c>
      <c r="Z47" s="31"/>
      <c r="AA47" s="31"/>
      <c r="AB47" s="33">
        <f t="shared" si="25"/>
        <v>0</v>
      </c>
      <c r="AC47" s="31"/>
      <c r="AD47" s="31"/>
      <c r="AE47" s="37" t="str">
        <f t="shared" si="7"/>
        <v/>
      </c>
      <c r="AF47" s="37" t="str">
        <f t="shared" si="8"/>
        <v/>
      </c>
      <c r="AG47" s="37" t="str">
        <f t="shared" si="9"/>
        <v/>
      </c>
      <c r="AH47" s="37" t="str">
        <f t="shared" si="10"/>
        <v/>
      </c>
      <c r="AI47" s="37" t="str">
        <f t="shared" si="11"/>
        <v/>
      </c>
      <c r="AJ47" s="37" t="str">
        <f t="shared" si="12"/>
        <v/>
      </c>
      <c r="AK47" s="37" t="str">
        <f t="shared" si="13"/>
        <v/>
      </c>
      <c r="AL47" s="37" t="str">
        <f t="shared" si="14"/>
        <v/>
      </c>
      <c r="AM47" s="37" t="str">
        <f t="shared" si="15"/>
        <v/>
      </c>
      <c r="AN47" s="37">
        <f t="shared" si="16"/>
        <v>0</v>
      </c>
      <c r="AO47" s="37">
        <f t="shared" si="26"/>
        <v>28</v>
      </c>
      <c r="BC47" s="31"/>
      <c r="BD47" s="31"/>
      <c r="BE47" s="31"/>
      <c r="BF47" s="31"/>
      <c r="BG47" s="31"/>
      <c r="BH47" s="31"/>
      <c r="BI47" s="31"/>
      <c r="BJ47" s="31"/>
      <c r="BK47" s="31"/>
      <c r="BL47" s="31"/>
    </row>
    <row r="48" spans="1:64" x14ac:dyDescent="0.35">
      <c r="A48" t="s">
        <v>104</v>
      </c>
      <c r="B48" s="1">
        <v>43872</v>
      </c>
      <c r="D48" t="str">
        <f t="shared" si="40"/>
        <v/>
      </c>
      <c r="E48" s="5"/>
      <c r="F48" s="5"/>
      <c r="G48" s="5">
        <v>0.33680555555555602</v>
      </c>
      <c r="H48" s="5">
        <v>0.5</v>
      </c>
      <c r="I48" s="5">
        <v>0.54513888888888895</v>
      </c>
      <c r="J48" s="5">
        <f t="shared" si="30"/>
        <v>4.5138888888888951E-2</v>
      </c>
      <c r="K48" s="5">
        <v>0.70833333333333304</v>
      </c>
      <c r="L48" s="5"/>
      <c r="M48" s="5"/>
      <c r="N48" s="5">
        <f t="shared" si="17"/>
        <v>0.32638888888888806</v>
      </c>
      <c r="O48" s="5">
        <f t="shared" si="31"/>
        <v>0</v>
      </c>
      <c r="P48" s="24">
        <f t="shared" si="32"/>
        <v>0.32638888888888806</v>
      </c>
      <c r="Q48" s="5">
        <f t="shared" si="33"/>
        <v>0</v>
      </c>
      <c r="R48" s="7">
        <f t="shared" si="34"/>
        <v>-8.3266726846886741E-16</v>
      </c>
      <c r="S48" s="7">
        <f t="shared" si="35"/>
        <v>-3.4139358007223564E-14</v>
      </c>
      <c r="T48" s="7">
        <f t="shared" si="36"/>
        <v>-3.4139358007223564E-14</v>
      </c>
      <c r="U48" s="5">
        <f t="shared" si="37"/>
        <v>0</v>
      </c>
      <c r="V48" s="30"/>
      <c r="W48" s="46">
        <f t="shared" si="29"/>
        <v>0</v>
      </c>
      <c r="X48" s="48">
        <f t="shared" si="24"/>
        <v>0</v>
      </c>
      <c r="Y48" s="6" t="str">
        <f t="shared" si="6"/>
        <v>non</v>
      </c>
      <c r="AB48" s="5">
        <f t="shared" si="25"/>
        <v>0</v>
      </c>
      <c r="AE48" s="26" t="str">
        <f t="shared" si="7"/>
        <v/>
      </c>
      <c r="AF48" s="26" t="str">
        <f t="shared" si="8"/>
        <v/>
      </c>
      <c r="AG48" s="26" t="str">
        <f t="shared" si="9"/>
        <v/>
      </c>
      <c r="AH48" s="26" t="str">
        <f t="shared" si="10"/>
        <v/>
      </c>
      <c r="AI48" s="26" t="str">
        <f t="shared" si="11"/>
        <v/>
      </c>
      <c r="AJ48" s="26" t="str">
        <f t="shared" si="12"/>
        <v/>
      </c>
      <c r="AK48" s="26" t="str">
        <f t="shared" si="13"/>
        <v/>
      </c>
      <c r="AL48" s="26" t="str">
        <f t="shared" si="14"/>
        <v/>
      </c>
      <c r="AM48" s="26" t="str">
        <f t="shared" si="15"/>
        <v/>
      </c>
      <c r="AN48" s="26">
        <f t="shared" si="16"/>
        <v>1</v>
      </c>
      <c r="AO48" s="26">
        <f t="shared" si="26"/>
        <v>29</v>
      </c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</row>
    <row r="49" spans="1:64" x14ac:dyDescent="0.35">
      <c r="A49" t="s">
        <v>98</v>
      </c>
      <c r="B49" s="1">
        <v>43873</v>
      </c>
      <c r="D49" t="str">
        <f t="shared" si="40"/>
        <v/>
      </c>
      <c r="E49" s="5"/>
      <c r="F49" s="5"/>
      <c r="G49" s="5">
        <v>0.33680555555555602</v>
      </c>
      <c r="H49" s="5">
        <v>0.5</v>
      </c>
      <c r="I49" s="5">
        <v>0.54513888888888895</v>
      </c>
      <c r="J49" s="5">
        <f t="shared" si="30"/>
        <v>4.5138888888888951E-2</v>
      </c>
      <c r="K49" s="5">
        <v>0.70833333333333304</v>
      </c>
      <c r="L49" s="5"/>
      <c r="M49" s="5"/>
      <c r="N49" s="5">
        <f t="shared" si="17"/>
        <v>0.32638888888888806</v>
      </c>
      <c r="O49" s="5">
        <f t="shared" si="31"/>
        <v>0</v>
      </c>
      <c r="P49" s="24">
        <f t="shared" si="32"/>
        <v>0.32638888888888806</v>
      </c>
      <c r="Q49" s="5">
        <f t="shared" si="33"/>
        <v>0</v>
      </c>
      <c r="R49" s="7">
        <f t="shared" si="34"/>
        <v>-8.3266726846886741E-16</v>
      </c>
      <c r="S49" s="7">
        <f t="shared" si="35"/>
        <v>-3.4972025275692431E-14</v>
      </c>
      <c r="T49" s="7">
        <f t="shared" si="36"/>
        <v>-3.4972025275692431E-14</v>
      </c>
      <c r="U49" s="5">
        <f t="shared" si="37"/>
        <v>0</v>
      </c>
      <c r="V49" s="30"/>
      <c r="W49" s="46">
        <f t="shared" si="29"/>
        <v>0</v>
      </c>
      <c r="X49" s="48">
        <f t="shared" si="24"/>
        <v>0</v>
      </c>
      <c r="Y49" s="6" t="str">
        <f t="shared" si="6"/>
        <v>non</v>
      </c>
      <c r="AB49" s="5">
        <f t="shared" si="25"/>
        <v>0</v>
      </c>
      <c r="AE49" s="26" t="str">
        <f t="shared" si="7"/>
        <v/>
      </c>
      <c r="AF49" s="26" t="str">
        <f t="shared" si="8"/>
        <v/>
      </c>
      <c r="AG49" s="26" t="str">
        <f t="shared" si="9"/>
        <v/>
      </c>
      <c r="AH49" s="26" t="str">
        <f t="shared" si="10"/>
        <v/>
      </c>
      <c r="AI49" s="26" t="str">
        <f t="shared" si="11"/>
        <v/>
      </c>
      <c r="AJ49" s="26" t="str">
        <f t="shared" si="12"/>
        <v/>
      </c>
      <c r="AK49" s="26" t="str">
        <f t="shared" si="13"/>
        <v/>
      </c>
      <c r="AL49" s="26" t="str">
        <f t="shared" si="14"/>
        <v/>
      </c>
      <c r="AM49" s="26" t="str">
        <f t="shared" si="15"/>
        <v/>
      </c>
      <c r="AN49" s="26">
        <f t="shared" si="16"/>
        <v>1</v>
      </c>
      <c r="AO49" s="26">
        <f t="shared" si="26"/>
        <v>30</v>
      </c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</row>
    <row r="50" spans="1:64" x14ac:dyDescent="0.35">
      <c r="A50" t="s">
        <v>99</v>
      </c>
      <c r="B50" s="1">
        <v>43874</v>
      </c>
      <c r="D50" t="str">
        <f t="shared" si="40"/>
        <v/>
      </c>
      <c r="E50" s="5"/>
      <c r="F50" s="5"/>
      <c r="G50" s="5">
        <v>0.33680555555555602</v>
      </c>
      <c r="H50" s="5">
        <v>0.5</v>
      </c>
      <c r="I50" s="5">
        <v>0.54513888888888895</v>
      </c>
      <c r="J50" s="5">
        <f t="shared" si="30"/>
        <v>4.5138888888888951E-2</v>
      </c>
      <c r="K50" s="5">
        <v>0.70833333333333304</v>
      </c>
      <c r="L50" s="5"/>
      <c r="M50" s="5"/>
      <c r="N50" s="5">
        <f t="shared" si="17"/>
        <v>0.32638888888888806</v>
      </c>
      <c r="O50" s="5">
        <f t="shared" si="31"/>
        <v>0</v>
      </c>
      <c r="P50" s="24">
        <f t="shared" si="32"/>
        <v>0.32638888888888806</v>
      </c>
      <c r="Q50" s="5">
        <f t="shared" si="33"/>
        <v>0</v>
      </c>
      <c r="R50" s="7">
        <f t="shared" si="34"/>
        <v>-8.3266726846886741E-16</v>
      </c>
      <c r="S50" s="7">
        <f t="shared" si="35"/>
        <v>-3.5804692544161298E-14</v>
      </c>
      <c r="T50" s="7">
        <f t="shared" si="36"/>
        <v>-3.5804692544161298E-14</v>
      </c>
      <c r="U50" s="5">
        <f t="shared" si="37"/>
        <v>0</v>
      </c>
      <c r="V50" s="30"/>
      <c r="W50" s="46">
        <f t="shared" si="29"/>
        <v>0</v>
      </c>
      <c r="X50" s="48">
        <f t="shared" si="24"/>
        <v>0</v>
      </c>
      <c r="Y50" s="6" t="str">
        <f t="shared" si="6"/>
        <v>non</v>
      </c>
      <c r="AB50" s="5">
        <f t="shared" si="25"/>
        <v>0</v>
      </c>
      <c r="AE50" s="26" t="str">
        <f t="shared" si="7"/>
        <v/>
      </c>
      <c r="AF50" s="26" t="str">
        <f t="shared" si="8"/>
        <v/>
      </c>
      <c r="AG50" s="26" t="str">
        <f t="shared" si="9"/>
        <v/>
      </c>
      <c r="AH50" s="26" t="str">
        <f t="shared" si="10"/>
        <v/>
      </c>
      <c r="AI50" s="26" t="str">
        <f t="shared" si="11"/>
        <v/>
      </c>
      <c r="AJ50" s="26" t="str">
        <f t="shared" si="12"/>
        <v/>
      </c>
      <c r="AK50" s="26" t="str">
        <f t="shared" si="13"/>
        <v/>
      </c>
      <c r="AL50" s="26" t="str">
        <f t="shared" si="14"/>
        <v/>
      </c>
      <c r="AM50" s="26" t="str">
        <f t="shared" si="15"/>
        <v/>
      </c>
      <c r="AN50" s="26">
        <f t="shared" si="16"/>
        <v>1</v>
      </c>
      <c r="AO50" s="26">
        <f t="shared" si="26"/>
        <v>31</v>
      </c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</row>
    <row r="51" spans="1:64" x14ac:dyDescent="0.35">
      <c r="A51" t="s">
        <v>100</v>
      </c>
      <c r="B51" s="1">
        <v>43875</v>
      </c>
      <c r="D51" t="str">
        <f t="shared" si="40"/>
        <v/>
      </c>
      <c r="E51" s="5"/>
      <c r="F51" s="5"/>
      <c r="G51" s="5">
        <v>0.33680555555555602</v>
      </c>
      <c r="H51" s="5">
        <v>0.5</v>
      </c>
      <c r="I51" s="5">
        <v>0.54513888888888895</v>
      </c>
      <c r="J51" s="5">
        <f t="shared" si="30"/>
        <v>4.5138888888888951E-2</v>
      </c>
      <c r="K51" s="5">
        <v>0.70833333333333304</v>
      </c>
      <c r="L51" s="5"/>
      <c r="M51" s="5"/>
      <c r="N51" s="5">
        <f t="shared" si="17"/>
        <v>0.32638888888888806</v>
      </c>
      <c r="O51" s="5">
        <f t="shared" si="31"/>
        <v>0</v>
      </c>
      <c r="P51" s="24">
        <f t="shared" si="32"/>
        <v>0.32638888888888806</v>
      </c>
      <c r="Q51" s="5">
        <f t="shared" si="33"/>
        <v>0</v>
      </c>
      <c r="R51" s="7">
        <f t="shared" si="34"/>
        <v>-8.3266726846886741E-16</v>
      </c>
      <c r="S51" s="7">
        <f t="shared" si="35"/>
        <v>-3.6637359812630166E-14</v>
      </c>
      <c r="T51" s="7">
        <f t="shared" si="36"/>
        <v>-3.6637359812630166E-14</v>
      </c>
      <c r="U51" s="5">
        <f t="shared" si="37"/>
        <v>0</v>
      </c>
      <c r="V51" s="30"/>
      <c r="W51" s="46">
        <f t="shared" si="29"/>
        <v>0</v>
      </c>
      <c r="X51" s="48">
        <f t="shared" si="24"/>
        <v>0</v>
      </c>
      <c r="Y51" s="6" t="str">
        <f t="shared" si="6"/>
        <v>non</v>
      </c>
      <c r="AB51" s="5">
        <f t="shared" si="25"/>
        <v>0</v>
      </c>
      <c r="AE51" s="26" t="str">
        <f t="shared" si="7"/>
        <v/>
      </c>
      <c r="AF51" s="26" t="str">
        <f t="shared" si="8"/>
        <v/>
      </c>
      <c r="AG51" s="26" t="str">
        <f t="shared" si="9"/>
        <v/>
      </c>
      <c r="AH51" s="26" t="str">
        <f t="shared" si="10"/>
        <v/>
      </c>
      <c r="AI51" s="26" t="str">
        <f t="shared" si="11"/>
        <v/>
      </c>
      <c r="AJ51" s="26" t="str">
        <f t="shared" si="12"/>
        <v/>
      </c>
      <c r="AK51" s="26" t="str">
        <f t="shared" si="13"/>
        <v/>
      </c>
      <c r="AL51" s="26" t="str">
        <f t="shared" si="14"/>
        <v/>
      </c>
      <c r="AM51" s="26" t="str">
        <f t="shared" si="15"/>
        <v/>
      </c>
      <c r="AN51" s="26">
        <f t="shared" si="16"/>
        <v>1</v>
      </c>
      <c r="AO51" s="26">
        <f t="shared" si="26"/>
        <v>32</v>
      </c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</row>
    <row r="52" spans="1:64" x14ac:dyDescent="0.35">
      <c r="A52" t="s">
        <v>101</v>
      </c>
      <c r="B52" s="1">
        <v>43876</v>
      </c>
      <c r="D52" t="str">
        <f t="shared" si="40"/>
        <v/>
      </c>
      <c r="E52" s="5"/>
      <c r="F52" s="5"/>
      <c r="G52" s="5">
        <v>0.33680555555555602</v>
      </c>
      <c r="H52" s="5">
        <v>0.5</v>
      </c>
      <c r="I52" s="5">
        <v>0.54513888888888895</v>
      </c>
      <c r="J52" s="5">
        <f t="shared" si="30"/>
        <v>4.5138888888888951E-2</v>
      </c>
      <c r="K52" s="5">
        <v>0.70833333333333304</v>
      </c>
      <c r="L52" s="5"/>
      <c r="M52" s="5"/>
      <c r="N52" s="5">
        <f t="shared" si="17"/>
        <v>0.32638888888888806</v>
      </c>
      <c r="O52" s="5">
        <f t="shared" si="31"/>
        <v>0</v>
      </c>
      <c r="P52" s="24">
        <f t="shared" si="32"/>
        <v>0.32638888888888806</v>
      </c>
      <c r="Q52" s="5">
        <f t="shared" si="33"/>
        <v>0</v>
      </c>
      <c r="R52" s="7">
        <f t="shared" si="34"/>
        <v>-8.3266726846886741E-16</v>
      </c>
      <c r="S52" s="7">
        <f t="shared" si="35"/>
        <v>-3.7470027081099033E-14</v>
      </c>
      <c r="T52" s="7">
        <f t="shared" si="36"/>
        <v>-3.7470027081099033E-14</v>
      </c>
      <c r="U52" s="5">
        <f t="shared" si="37"/>
        <v>0</v>
      </c>
      <c r="V52" s="30"/>
      <c r="W52" s="46">
        <f t="shared" si="29"/>
        <v>0</v>
      </c>
      <c r="X52" s="48">
        <f t="shared" si="24"/>
        <v>0</v>
      </c>
      <c r="Y52" s="6" t="str">
        <f t="shared" si="6"/>
        <v>non</v>
      </c>
      <c r="AB52" s="5">
        <f t="shared" si="25"/>
        <v>0</v>
      </c>
      <c r="AE52" s="26" t="str">
        <f t="shared" si="7"/>
        <v/>
      </c>
      <c r="AF52" s="26" t="str">
        <f t="shared" si="8"/>
        <v/>
      </c>
      <c r="AG52" s="26" t="str">
        <f t="shared" si="9"/>
        <v/>
      </c>
      <c r="AH52" s="26" t="str">
        <f t="shared" si="10"/>
        <v/>
      </c>
      <c r="AI52" s="26" t="str">
        <f t="shared" si="11"/>
        <v/>
      </c>
      <c r="AJ52" s="26" t="str">
        <f t="shared" si="12"/>
        <v/>
      </c>
      <c r="AK52" s="26" t="str">
        <f t="shared" si="13"/>
        <v/>
      </c>
      <c r="AL52" s="26" t="str">
        <f t="shared" si="14"/>
        <v/>
      </c>
      <c r="AM52" s="26" t="str">
        <f t="shared" si="15"/>
        <v/>
      </c>
      <c r="AN52" s="26">
        <f t="shared" si="16"/>
        <v>1</v>
      </c>
      <c r="AO52" s="26">
        <f t="shared" si="26"/>
        <v>33</v>
      </c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</row>
    <row r="53" spans="1:64" s="31" customFormat="1" x14ac:dyDescent="0.35">
      <c r="A53" s="31" t="s">
        <v>102</v>
      </c>
      <c r="B53" s="32">
        <v>43877</v>
      </c>
      <c r="D53" s="31" t="str">
        <f t="shared" si="40"/>
        <v/>
      </c>
      <c r="E53" s="33"/>
      <c r="F53" s="33"/>
      <c r="G53" s="33">
        <v>0.33680555555555602</v>
      </c>
      <c r="H53" s="33">
        <v>0.5</v>
      </c>
      <c r="I53" s="33">
        <v>0.54513888888888895</v>
      </c>
      <c r="J53" s="33">
        <f t="shared" si="30"/>
        <v>4.5138888888888951E-2</v>
      </c>
      <c r="K53" s="33">
        <v>0.70833333333333304</v>
      </c>
      <c r="L53" s="33"/>
      <c r="M53" s="33"/>
      <c r="N53" s="33">
        <f t="shared" si="17"/>
        <v>0.32638888888888806</v>
      </c>
      <c r="O53" s="33">
        <f t="shared" si="31"/>
        <v>0</v>
      </c>
      <c r="P53" s="33">
        <f t="shared" si="32"/>
        <v>0.32638888888888806</v>
      </c>
      <c r="Q53" s="33">
        <f t="shared" si="33"/>
        <v>0</v>
      </c>
      <c r="R53" s="34">
        <f t="shared" si="34"/>
        <v>-8.3266726846886741E-16</v>
      </c>
      <c r="S53" s="34">
        <f t="shared" si="35"/>
        <v>-3.8302694349567901E-14</v>
      </c>
      <c r="T53" s="34">
        <f t="shared" si="36"/>
        <v>-3.8302694349567901E-14</v>
      </c>
      <c r="U53" s="33">
        <f t="shared" si="37"/>
        <v>0</v>
      </c>
      <c r="V53" s="35"/>
      <c r="W53" s="47">
        <f t="shared" si="29"/>
        <v>0</v>
      </c>
      <c r="X53" s="49">
        <f t="shared" si="24"/>
        <v>0</v>
      </c>
      <c r="Y53" s="36" t="str">
        <f t="shared" si="6"/>
        <v>non</v>
      </c>
      <c r="AB53" s="33">
        <f t="shared" si="25"/>
        <v>0</v>
      </c>
      <c r="AE53" s="37" t="str">
        <f t="shared" si="7"/>
        <v/>
      </c>
      <c r="AF53" s="37" t="str">
        <f t="shared" si="8"/>
        <v/>
      </c>
      <c r="AG53" s="37" t="str">
        <f t="shared" si="9"/>
        <v/>
      </c>
      <c r="AH53" s="37" t="str">
        <f t="shared" si="10"/>
        <v/>
      </c>
      <c r="AI53" s="37" t="str">
        <f t="shared" si="11"/>
        <v/>
      </c>
      <c r="AJ53" s="37" t="str">
        <f t="shared" si="12"/>
        <v/>
      </c>
      <c r="AK53" s="37" t="str">
        <f t="shared" si="13"/>
        <v/>
      </c>
      <c r="AL53" s="37" t="str">
        <f t="shared" si="14"/>
        <v/>
      </c>
      <c r="AM53" s="37" t="str">
        <f t="shared" si="15"/>
        <v/>
      </c>
      <c r="AN53" s="37">
        <f t="shared" si="16"/>
        <v>0</v>
      </c>
      <c r="AO53" s="37">
        <f t="shared" si="26"/>
        <v>33</v>
      </c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</row>
    <row r="54" spans="1:64" s="31" customFormat="1" x14ac:dyDescent="0.35">
      <c r="A54" s="31" t="s">
        <v>103</v>
      </c>
      <c r="B54" s="32">
        <v>43878</v>
      </c>
      <c r="D54" s="31" t="str">
        <f t="shared" si="40"/>
        <v/>
      </c>
      <c r="E54" s="33"/>
      <c r="F54" s="33"/>
      <c r="G54" s="33">
        <v>0.33680555555555602</v>
      </c>
      <c r="H54" s="33">
        <v>0.5</v>
      </c>
      <c r="I54" s="33">
        <v>0.54513888888888895</v>
      </c>
      <c r="J54" s="33">
        <f t="shared" si="30"/>
        <v>4.5138888888888951E-2</v>
      </c>
      <c r="K54" s="33">
        <v>0.70833333333333304</v>
      </c>
      <c r="L54" s="33"/>
      <c r="M54" s="33"/>
      <c r="N54" s="33">
        <f t="shared" si="17"/>
        <v>0.32638888888888806</v>
      </c>
      <c r="O54" s="33">
        <f t="shared" si="31"/>
        <v>0</v>
      </c>
      <c r="P54" s="33">
        <f t="shared" si="32"/>
        <v>0.32638888888888806</v>
      </c>
      <c r="Q54" s="33">
        <f t="shared" si="33"/>
        <v>0</v>
      </c>
      <c r="R54" s="34">
        <f t="shared" si="34"/>
        <v>-8.3266726846886741E-16</v>
      </c>
      <c r="S54" s="34">
        <f t="shared" si="35"/>
        <v>-3.9135361618036768E-14</v>
      </c>
      <c r="T54" s="34">
        <f t="shared" si="36"/>
        <v>-3.9135361618036768E-14</v>
      </c>
      <c r="U54" s="33">
        <f t="shared" si="37"/>
        <v>0</v>
      </c>
      <c r="V54" s="35"/>
      <c r="W54" s="47">
        <f t="shared" si="29"/>
        <v>0</v>
      </c>
      <c r="X54" s="49">
        <f t="shared" si="24"/>
        <v>0</v>
      </c>
      <c r="Y54" s="36" t="str">
        <f t="shared" si="6"/>
        <v>non</v>
      </c>
      <c r="AB54" s="33">
        <f t="shared" si="25"/>
        <v>0</v>
      </c>
      <c r="AE54" s="37" t="str">
        <f t="shared" si="7"/>
        <v/>
      </c>
      <c r="AF54" s="37" t="str">
        <f t="shared" si="8"/>
        <v/>
      </c>
      <c r="AG54" s="37" t="str">
        <f t="shared" si="9"/>
        <v/>
      </c>
      <c r="AH54" s="37" t="str">
        <f t="shared" si="10"/>
        <v/>
      </c>
      <c r="AI54" s="37" t="str">
        <f t="shared" si="11"/>
        <v/>
      </c>
      <c r="AJ54" s="37" t="str">
        <f t="shared" si="12"/>
        <v/>
      </c>
      <c r="AK54" s="37" t="str">
        <f t="shared" si="13"/>
        <v/>
      </c>
      <c r="AL54" s="37" t="str">
        <f t="shared" si="14"/>
        <v/>
      </c>
      <c r="AM54" s="37" t="str">
        <f t="shared" si="15"/>
        <v/>
      </c>
      <c r="AN54" s="37">
        <f t="shared" si="16"/>
        <v>0</v>
      </c>
      <c r="AO54" s="37">
        <f t="shared" si="26"/>
        <v>33</v>
      </c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</row>
    <row r="55" spans="1:64" x14ac:dyDescent="0.35">
      <c r="A55" t="s">
        <v>104</v>
      </c>
      <c r="B55" s="1">
        <v>43879</v>
      </c>
      <c r="D55" t="str">
        <f t="shared" si="40"/>
        <v/>
      </c>
      <c r="E55" s="5"/>
      <c r="F55" s="5"/>
      <c r="G55" s="5">
        <v>0.33680555555555602</v>
      </c>
      <c r="H55" s="5">
        <v>0.5</v>
      </c>
      <c r="I55" s="5">
        <v>0.54513888888888895</v>
      </c>
      <c r="J55" s="5">
        <f t="shared" si="30"/>
        <v>4.5138888888888951E-2</v>
      </c>
      <c r="K55" s="5">
        <v>0.70833333333333304</v>
      </c>
      <c r="L55" s="5"/>
      <c r="M55" s="5"/>
      <c r="N55" s="5">
        <f t="shared" si="17"/>
        <v>0.32638888888888806</v>
      </c>
      <c r="O55" s="5">
        <f t="shared" si="31"/>
        <v>0</v>
      </c>
      <c r="P55" s="24">
        <f t="shared" si="32"/>
        <v>0.32638888888888806</v>
      </c>
      <c r="Q55" s="5">
        <f t="shared" si="33"/>
        <v>0</v>
      </c>
      <c r="R55" s="7">
        <f t="shared" si="34"/>
        <v>-8.3266726846886741E-16</v>
      </c>
      <c r="S55" s="7">
        <f t="shared" si="35"/>
        <v>-3.9968028886505635E-14</v>
      </c>
      <c r="T55" s="7">
        <f t="shared" si="36"/>
        <v>-3.9968028886505635E-14</v>
      </c>
      <c r="U55" s="5">
        <f t="shared" si="37"/>
        <v>0</v>
      </c>
      <c r="V55" s="30"/>
      <c r="W55" s="46">
        <f t="shared" si="29"/>
        <v>0</v>
      </c>
      <c r="X55" s="48">
        <f t="shared" si="24"/>
        <v>0</v>
      </c>
      <c r="Y55" s="6" t="str">
        <f t="shared" si="6"/>
        <v>non</v>
      </c>
      <c r="AB55" s="5">
        <f t="shared" si="25"/>
        <v>0</v>
      </c>
      <c r="AE55" s="26" t="str">
        <f t="shared" si="7"/>
        <v/>
      </c>
      <c r="AF55" s="26" t="str">
        <f t="shared" si="8"/>
        <v/>
      </c>
      <c r="AG55" s="26" t="str">
        <f t="shared" si="9"/>
        <v/>
      </c>
      <c r="AH55" s="26" t="str">
        <f t="shared" si="10"/>
        <v/>
      </c>
      <c r="AI55" s="26" t="str">
        <f t="shared" si="11"/>
        <v/>
      </c>
      <c r="AJ55" s="26" t="str">
        <f t="shared" si="12"/>
        <v/>
      </c>
      <c r="AK55" s="26" t="str">
        <f t="shared" si="13"/>
        <v/>
      </c>
      <c r="AL55" s="26" t="str">
        <f t="shared" si="14"/>
        <v/>
      </c>
      <c r="AM55" s="26" t="str">
        <f t="shared" si="15"/>
        <v/>
      </c>
      <c r="AN55" s="26">
        <f t="shared" si="16"/>
        <v>1</v>
      </c>
      <c r="AO55" s="26">
        <f t="shared" si="26"/>
        <v>34</v>
      </c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</row>
    <row r="56" spans="1:64" x14ac:dyDescent="0.35">
      <c r="A56" t="s">
        <v>98</v>
      </c>
      <c r="B56" s="1">
        <v>43880</v>
      </c>
      <c r="D56" t="str">
        <f t="shared" si="40"/>
        <v/>
      </c>
      <c r="E56" s="5"/>
      <c r="F56" s="5"/>
      <c r="G56" s="5">
        <v>0.33680555555555602</v>
      </c>
      <c r="H56" s="5">
        <v>0.5</v>
      </c>
      <c r="I56" s="5">
        <v>0.54513888888888895</v>
      </c>
      <c r="J56" s="5">
        <f t="shared" si="30"/>
        <v>4.5138888888888951E-2</v>
      </c>
      <c r="K56" s="5">
        <v>0.70833333333333304</v>
      </c>
      <c r="L56" s="5"/>
      <c r="M56" s="5"/>
      <c r="N56" s="5">
        <f t="shared" si="17"/>
        <v>0.32638888888888806</v>
      </c>
      <c r="O56" s="5">
        <f t="shared" si="31"/>
        <v>0</v>
      </c>
      <c r="P56" s="24">
        <f t="shared" si="32"/>
        <v>0.32638888888888806</v>
      </c>
      <c r="Q56" s="5">
        <f t="shared" si="33"/>
        <v>0</v>
      </c>
      <c r="R56" s="7">
        <f t="shared" si="34"/>
        <v>-8.3266726846886741E-16</v>
      </c>
      <c r="S56" s="7">
        <f t="shared" si="35"/>
        <v>-4.0800696154974503E-14</v>
      </c>
      <c r="T56" s="7">
        <f t="shared" si="36"/>
        <v>-4.0800696154974503E-14</v>
      </c>
      <c r="U56" s="5">
        <f t="shared" si="37"/>
        <v>0</v>
      </c>
      <c r="V56" s="30"/>
      <c r="W56" s="46">
        <f t="shared" si="29"/>
        <v>0</v>
      </c>
      <c r="X56" s="48">
        <f t="shared" si="24"/>
        <v>0</v>
      </c>
      <c r="Y56" s="6" t="str">
        <f t="shared" si="6"/>
        <v>non</v>
      </c>
      <c r="AB56" s="5">
        <f t="shared" si="25"/>
        <v>0</v>
      </c>
      <c r="AE56" s="26" t="str">
        <f t="shared" si="7"/>
        <v/>
      </c>
      <c r="AF56" s="26" t="str">
        <f t="shared" si="8"/>
        <v/>
      </c>
      <c r="AG56" s="26" t="str">
        <f t="shared" si="9"/>
        <v/>
      </c>
      <c r="AH56" s="26" t="str">
        <f t="shared" si="10"/>
        <v/>
      </c>
      <c r="AI56" s="26" t="str">
        <f t="shared" si="11"/>
        <v/>
      </c>
      <c r="AJ56" s="26" t="str">
        <f t="shared" si="12"/>
        <v/>
      </c>
      <c r="AK56" s="26" t="str">
        <f t="shared" si="13"/>
        <v/>
      </c>
      <c r="AL56" s="26" t="str">
        <f t="shared" si="14"/>
        <v/>
      </c>
      <c r="AM56" s="26" t="str">
        <f t="shared" si="15"/>
        <v/>
      </c>
      <c r="AN56" s="26">
        <f t="shared" si="16"/>
        <v>1</v>
      </c>
      <c r="AO56" s="26">
        <f t="shared" si="26"/>
        <v>35</v>
      </c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</row>
    <row r="57" spans="1:64" x14ac:dyDescent="0.35">
      <c r="A57" t="s">
        <v>99</v>
      </c>
      <c r="B57" s="1">
        <v>43881</v>
      </c>
      <c r="D57" t="str">
        <f t="shared" si="40"/>
        <v/>
      </c>
      <c r="E57" s="5"/>
      <c r="F57" s="5"/>
      <c r="G57" s="5">
        <v>0.33680555555555602</v>
      </c>
      <c r="H57" s="5">
        <v>0.5</v>
      </c>
      <c r="I57" s="5">
        <v>0.54513888888888895</v>
      </c>
      <c r="J57" s="5">
        <f t="shared" si="30"/>
        <v>4.5138888888888951E-2</v>
      </c>
      <c r="K57" s="5">
        <v>0.70833333333333304</v>
      </c>
      <c r="L57" s="5"/>
      <c r="M57" s="5"/>
      <c r="N57" s="5">
        <f t="shared" si="17"/>
        <v>0.32638888888888806</v>
      </c>
      <c r="O57" s="5">
        <f t="shared" si="31"/>
        <v>0</v>
      </c>
      <c r="P57" s="24">
        <f t="shared" si="32"/>
        <v>0.32638888888888806</v>
      </c>
      <c r="Q57" s="5">
        <f t="shared" si="33"/>
        <v>0</v>
      </c>
      <c r="R57" s="7">
        <f t="shared" si="34"/>
        <v>-8.3266726846886741E-16</v>
      </c>
      <c r="S57" s="7">
        <f t="shared" si="35"/>
        <v>-4.163336342344337E-14</v>
      </c>
      <c r="T57" s="7">
        <f t="shared" si="36"/>
        <v>-4.163336342344337E-14</v>
      </c>
      <c r="U57" s="5">
        <f t="shared" si="37"/>
        <v>0</v>
      </c>
      <c r="V57" s="30"/>
      <c r="W57" s="46">
        <f t="shared" si="29"/>
        <v>0</v>
      </c>
      <c r="X57" s="48">
        <f t="shared" si="24"/>
        <v>0</v>
      </c>
      <c r="Y57" s="6" t="str">
        <f t="shared" si="6"/>
        <v>non</v>
      </c>
      <c r="AB57" s="5">
        <f t="shared" si="25"/>
        <v>0</v>
      </c>
      <c r="AE57" s="26" t="str">
        <f t="shared" si="7"/>
        <v/>
      </c>
      <c r="AF57" s="26" t="str">
        <f t="shared" si="8"/>
        <v/>
      </c>
      <c r="AG57" s="26" t="str">
        <f t="shared" si="9"/>
        <v/>
      </c>
      <c r="AH57" s="26" t="str">
        <f t="shared" si="10"/>
        <v/>
      </c>
      <c r="AI57" s="26" t="str">
        <f t="shared" si="11"/>
        <v/>
      </c>
      <c r="AJ57" s="26" t="str">
        <f t="shared" si="12"/>
        <v/>
      </c>
      <c r="AK57" s="26" t="str">
        <f t="shared" si="13"/>
        <v/>
      </c>
      <c r="AL57" s="26" t="str">
        <f t="shared" si="14"/>
        <v/>
      </c>
      <c r="AM57" s="26" t="str">
        <f t="shared" si="15"/>
        <v/>
      </c>
      <c r="AN57" s="26">
        <f t="shared" si="16"/>
        <v>1</v>
      </c>
      <c r="AO57" s="26">
        <f t="shared" si="26"/>
        <v>36</v>
      </c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</row>
    <row r="58" spans="1:64" x14ac:dyDescent="0.35">
      <c r="A58" t="s">
        <v>100</v>
      </c>
      <c r="B58" s="1">
        <v>43882</v>
      </c>
      <c r="D58" t="str">
        <f t="shared" si="40"/>
        <v/>
      </c>
      <c r="E58" s="5"/>
      <c r="F58" s="5"/>
      <c r="G58" s="5">
        <v>0.33680555555555602</v>
      </c>
      <c r="H58" s="5">
        <v>0.5</v>
      </c>
      <c r="I58" s="5">
        <v>0.54513888888888895</v>
      </c>
      <c r="J58" s="5">
        <f t="shared" si="30"/>
        <v>4.5138888888888951E-2</v>
      </c>
      <c r="K58" s="5">
        <v>0.70833333333333304</v>
      </c>
      <c r="L58" s="5"/>
      <c r="M58" s="5"/>
      <c r="N58" s="5">
        <f t="shared" si="17"/>
        <v>0.32638888888888806</v>
      </c>
      <c r="O58" s="5">
        <f t="shared" si="31"/>
        <v>0</v>
      </c>
      <c r="P58" s="24">
        <f t="shared" si="32"/>
        <v>0.32638888888888806</v>
      </c>
      <c r="Q58" s="5">
        <f t="shared" si="33"/>
        <v>0</v>
      </c>
      <c r="R58" s="7">
        <f t="shared" si="34"/>
        <v>-8.3266726846886741E-16</v>
      </c>
      <c r="S58" s="7">
        <f t="shared" si="35"/>
        <v>-4.2466030691912238E-14</v>
      </c>
      <c r="T58" s="7">
        <f t="shared" si="36"/>
        <v>-4.2466030691912238E-14</v>
      </c>
      <c r="U58" s="5">
        <f t="shared" si="37"/>
        <v>0</v>
      </c>
      <c r="V58" s="30"/>
      <c r="W58" s="46">
        <f t="shared" si="29"/>
        <v>0</v>
      </c>
      <c r="X58" s="48">
        <f t="shared" si="24"/>
        <v>0</v>
      </c>
      <c r="Y58" s="6" t="str">
        <f t="shared" si="6"/>
        <v>non</v>
      </c>
      <c r="AB58" s="5">
        <f t="shared" si="25"/>
        <v>0</v>
      </c>
      <c r="AE58" s="26" t="str">
        <f t="shared" si="7"/>
        <v/>
      </c>
      <c r="AF58" s="26" t="str">
        <f t="shared" si="8"/>
        <v/>
      </c>
      <c r="AG58" s="26" t="str">
        <f t="shared" si="9"/>
        <v/>
      </c>
      <c r="AH58" s="26" t="str">
        <f t="shared" si="10"/>
        <v/>
      </c>
      <c r="AI58" s="26" t="str">
        <f t="shared" si="11"/>
        <v/>
      </c>
      <c r="AJ58" s="26" t="str">
        <f t="shared" si="12"/>
        <v/>
      </c>
      <c r="AK58" s="26" t="str">
        <f t="shared" si="13"/>
        <v/>
      </c>
      <c r="AL58" s="26" t="str">
        <f t="shared" si="14"/>
        <v/>
      </c>
      <c r="AM58" s="26" t="str">
        <f t="shared" si="15"/>
        <v/>
      </c>
      <c r="AN58" s="26">
        <f t="shared" si="16"/>
        <v>1</v>
      </c>
      <c r="AO58" s="26">
        <f t="shared" si="26"/>
        <v>37</v>
      </c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</row>
    <row r="59" spans="1:64" x14ac:dyDescent="0.35">
      <c r="A59" t="s">
        <v>101</v>
      </c>
      <c r="B59" s="1">
        <v>43883</v>
      </c>
      <c r="D59" t="str">
        <f t="shared" si="40"/>
        <v/>
      </c>
      <c r="E59" s="5"/>
      <c r="F59" s="5"/>
      <c r="G59" s="5">
        <v>0.33680555555555602</v>
      </c>
      <c r="H59" s="5">
        <v>0.5</v>
      </c>
      <c r="I59" s="5">
        <v>0.54513888888888895</v>
      </c>
      <c r="J59" s="5">
        <f t="shared" si="30"/>
        <v>4.5138888888888951E-2</v>
      </c>
      <c r="K59" s="5">
        <v>0.70833333333333304</v>
      </c>
      <c r="L59" s="5"/>
      <c r="M59" s="5"/>
      <c r="N59" s="5">
        <f t="shared" si="17"/>
        <v>0.32638888888888806</v>
      </c>
      <c r="O59" s="5">
        <f t="shared" si="31"/>
        <v>0</v>
      </c>
      <c r="P59" s="24">
        <f t="shared" si="32"/>
        <v>0.32638888888888806</v>
      </c>
      <c r="Q59" s="5">
        <f t="shared" si="33"/>
        <v>0</v>
      </c>
      <c r="R59" s="7">
        <f t="shared" si="34"/>
        <v>-8.3266726846886741E-16</v>
      </c>
      <c r="S59" s="7">
        <f t="shared" si="35"/>
        <v>-4.3298697960381105E-14</v>
      </c>
      <c r="T59" s="7">
        <f t="shared" si="36"/>
        <v>-4.3298697960381105E-14</v>
      </c>
      <c r="U59" s="5">
        <f t="shared" si="37"/>
        <v>0</v>
      </c>
      <c r="V59" s="30"/>
      <c r="W59" s="46">
        <f t="shared" si="29"/>
        <v>0</v>
      </c>
      <c r="X59" s="48">
        <f t="shared" si="24"/>
        <v>0</v>
      </c>
      <c r="Y59" s="6" t="str">
        <f t="shared" si="6"/>
        <v>non</v>
      </c>
      <c r="AB59" s="5">
        <f t="shared" si="25"/>
        <v>0</v>
      </c>
      <c r="AE59" s="26" t="str">
        <f t="shared" si="7"/>
        <v/>
      </c>
      <c r="AF59" s="26" t="str">
        <f t="shared" si="8"/>
        <v/>
      </c>
      <c r="AG59" s="26" t="str">
        <f t="shared" si="9"/>
        <v/>
      </c>
      <c r="AH59" s="26" t="str">
        <f t="shared" si="10"/>
        <v/>
      </c>
      <c r="AI59" s="26" t="str">
        <f t="shared" si="11"/>
        <v/>
      </c>
      <c r="AJ59" s="26" t="str">
        <f t="shared" si="12"/>
        <v/>
      </c>
      <c r="AK59" s="26" t="str">
        <f t="shared" si="13"/>
        <v/>
      </c>
      <c r="AL59" s="26" t="str">
        <f t="shared" si="14"/>
        <v/>
      </c>
      <c r="AM59" s="26" t="str">
        <f t="shared" si="15"/>
        <v/>
      </c>
      <c r="AN59" s="26">
        <f t="shared" si="16"/>
        <v>1</v>
      </c>
      <c r="AO59" s="26">
        <f t="shared" si="26"/>
        <v>38</v>
      </c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</row>
    <row r="60" spans="1:64" s="31" customFormat="1" x14ac:dyDescent="0.35">
      <c r="A60" s="31" t="s">
        <v>102</v>
      </c>
      <c r="B60" s="32">
        <v>43884</v>
      </c>
      <c r="D60" s="31" t="str">
        <f t="shared" si="40"/>
        <v/>
      </c>
      <c r="E60" s="33"/>
      <c r="F60" s="33"/>
      <c r="G60" s="33">
        <v>0.33680555555555602</v>
      </c>
      <c r="H60" s="33">
        <v>0.5</v>
      </c>
      <c r="I60" s="33">
        <v>0.54513888888888895</v>
      </c>
      <c r="J60" s="33">
        <f t="shared" si="30"/>
        <v>4.5138888888888951E-2</v>
      </c>
      <c r="K60" s="33">
        <v>0.70833333333333304</v>
      </c>
      <c r="L60" s="33"/>
      <c r="M60" s="33"/>
      <c r="N60" s="33">
        <f t="shared" si="17"/>
        <v>0.32638888888888806</v>
      </c>
      <c r="O60" s="33">
        <f t="shared" si="31"/>
        <v>0</v>
      </c>
      <c r="P60" s="33">
        <f t="shared" si="32"/>
        <v>0.32638888888888806</v>
      </c>
      <c r="Q60" s="33">
        <f t="shared" si="33"/>
        <v>0</v>
      </c>
      <c r="R60" s="34">
        <f t="shared" si="34"/>
        <v>-8.3266726846886741E-16</v>
      </c>
      <c r="S60" s="34">
        <f t="shared" si="35"/>
        <v>-4.4131365228849972E-14</v>
      </c>
      <c r="T60" s="34">
        <f t="shared" si="36"/>
        <v>-4.4131365228849972E-14</v>
      </c>
      <c r="U60" s="33">
        <f t="shared" si="37"/>
        <v>0</v>
      </c>
      <c r="V60" s="35"/>
      <c r="W60" s="47">
        <f t="shared" si="29"/>
        <v>0</v>
      </c>
      <c r="X60" s="49">
        <f t="shared" si="24"/>
        <v>0</v>
      </c>
      <c r="Y60" s="36" t="str">
        <f t="shared" si="6"/>
        <v>non</v>
      </c>
      <c r="AB60" s="33">
        <f t="shared" si="25"/>
        <v>0</v>
      </c>
      <c r="AE60" s="37" t="str">
        <f t="shared" si="7"/>
        <v/>
      </c>
      <c r="AF60" s="37" t="str">
        <f t="shared" si="8"/>
        <v/>
      </c>
      <c r="AG60" s="37" t="str">
        <f t="shared" si="9"/>
        <v/>
      </c>
      <c r="AH60" s="37" t="str">
        <f t="shared" si="10"/>
        <v/>
      </c>
      <c r="AI60" s="37" t="str">
        <f t="shared" si="11"/>
        <v/>
      </c>
      <c r="AJ60" s="37" t="str">
        <f t="shared" si="12"/>
        <v/>
      </c>
      <c r="AK60" s="37" t="str">
        <f t="shared" si="13"/>
        <v/>
      </c>
      <c r="AL60" s="37" t="str">
        <f t="shared" si="14"/>
        <v/>
      </c>
      <c r="AM60" s="37" t="str">
        <f t="shared" si="15"/>
        <v/>
      </c>
      <c r="AN60" s="37">
        <f t="shared" si="16"/>
        <v>0</v>
      </c>
      <c r="AO60" s="37">
        <f t="shared" si="26"/>
        <v>38</v>
      </c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</row>
    <row r="61" spans="1:64" s="31" customFormat="1" x14ac:dyDescent="0.35">
      <c r="A61" s="31" t="s">
        <v>103</v>
      </c>
      <c r="B61" s="32">
        <v>43885</v>
      </c>
      <c r="D61" s="31" t="str">
        <f t="shared" si="40"/>
        <v/>
      </c>
      <c r="E61" s="33"/>
      <c r="F61" s="33"/>
      <c r="G61" s="33">
        <v>0.33680555555555602</v>
      </c>
      <c r="H61" s="33">
        <v>0.5</v>
      </c>
      <c r="I61" s="33">
        <v>0.54513888888888895</v>
      </c>
      <c r="J61" s="33">
        <f t="shared" si="30"/>
        <v>4.5138888888888951E-2</v>
      </c>
      <c r="K61" s="33">
        <v>0.70833333333333304</v>
      </c>
      <c r="L61" s="33"/>
      <c r="M61" s="33"/>
      <c r="N61" s="33">
        <f t="shared" si="17"/>
        <v>0.32638888888888806</v>
      </c>
      <c r="O61" s="33">
        <f t="shared" si="31"/>
        <v>0</v>
      </c>
      <c r="P61" s="33">
        <f t="shared" si="32"/>
        <v>0.32638888888888806</v>
      </c>
      <c r="Q61" s="33">
        <f t="shared" si="33"/>
        <v>0</v>
      </c>
      <c r="R61" s="34">
        <f t="shared" si="34"/>
        <v>-8.3266726846886741E-16</v>
      </c>
      <c r="S61" s="34">
        <f t="shared" si="35"/>
        <v>-4.496403249731884E-14</v>
      </c>
      <c r="T61" s="34">
        <f t="shared" si="36"/>
        <v>-4.496403249731884E-14</v>
      </c>
      <c r="U61" s="33">
        <f t="shared" si="37"/>
        <v>0</v>
      </c>
      <c r="V61" s="35"/>
      <c r="W61" s="47">
        <f t="shared" si="29"/>
        <v>0</v>
      </c>
      <c r="X61" s="49">
        <f t="shared" si="24"/>
        <v>0</v>
      </c>
      <c r="Y61" s="36" t="str">
        <f t="shared" si="6"/>
        <v>non</v>
      </c>
      <c r="AB61" s="33">
        <f t="shared" si="25"/>
        <v>0</v>
      </c>
      <c r="AE61" s="37" t="str">
        <f t="shared" si="7"/>
        <v/>
      </c>
      <c r="AF61" s="37" t="str">
        <f t="shared" si="8"/>
        <v/>
      </c>
      <c r="AG61" s="37" t="str">
        <f t="shared" si="9"/>
        <v/>
      </c>
      <c r="AH61" s="37" t="str">
        <f t="shared" si="10"/>
        <v/>
      </c>
      <c r="AI61" s="37" t="str">
        <f t="shared" si="11"/>
        <v/>
      </c>
      <c r="AJ61" s="37" t="str">
        <f t="shared" si="12"/>
        <v/>
      </c>
      <c r="AK61" s="37" t="str">
        <f t="shared" si="13"/>
        <v/>
      </c>
      <c r="AL61" s="37" t="str">
        <f t="shared" si="14"/>
        <v/>
      </c>
      <c r="AM61" s="37" t="str">
        <f t="shared" si="15"/>
        <v/>
      </c>
      <c r="AN61" s="37">
        <f t="shared" si="16"/>
        <v>0</v>
      </c>
      <c r="AO61" s="37">
        <f t="shared" si="26"/>
        <v>38</v>
      </c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</row>
    <row r="62" spans="1:64" s="23" customFormat="1" x14ac:dyDescent="0.35">
      <c r="A62" t="s">
        <v>104</v>
      </c>
      <c r="B62" s="1">
        <v>43886</v>
      </c>
      <c r="C62"/>
      <c r="D62" t="str">
        <f t="shared" si="40"/>
        <v/>
      </c>
      <c r="E62" s="5"/>
      <c r="F62" s="5"/>
      <c r="G62" s="5">
        <v>0.33680555555555602</v>
      </c>
      <c r="H62" s="5">
        <v>0.5</v>
      </c>
      <c r="I62" s="5">
        <v>0.54513888888888895</v>
      </c>
      <c r="J62" s="5">
        <f t="shared" si="30"/>
        <v>4.5138888888888951E-2</v>
      </c>
      <c r="K62" s="5">
        <v>0.70833333333333304</v>
      </c>
      <c r="L62" s="5"/>
      <c r="M62" s="5"/>
      <c r="N62" s="5">
        <f t="shared" si="17"/>
        <v>0.32638888888888806</v>
      </c>
      <c r="O62" s="5">
        <f t="shared" si="31"/>
        <v>0</v>
      </c>
      <c r="P62" s="24">
        <f t="shared" si="32"/>
        <v>0.32638888888888806</v>
      </c>
      <c r="Q62" s="5">
        <f t="shared" si="33"/>
        <v>0</v>
      </c>
      <c r="R62" s="7">
        <f t="shared" si="34"/>
        <v>-8.3266726846886741E-16</v>
      </c>
      <c r="S62" s="7">
        <f t="shared" si="35"/>
        <v>-4.5796699765787707E-14</v>
      </c>
      <c r="T62" s="7">
        <f t="shared" si="36"/>
        <v>-4.5796699765787707E-14</v>
      </c>
      <c r="U62" s="5">
        <f t="shared" si="37"/>
        <v>0</v>
      </c>
      <c r="V62" s="30"/>
      <c r="W62" s="46">
        <f t="shared" si="29"/>
        <v>0</v>
      </c>
      <c r="X62" s="48">
        <f t="shared" si="24"/>
        <v>0</v>
      </c>
      <c r="Y62" s="6" t="s">
        <v>105</v>
      </c>
      <c r="Z62"/>
      <c r="AA62"/>
      <c r="AB62" s="5">
        <f t="shared" si="25"/>
        <v>0</v>
      </c>
      <c r="AC62"/>
      <c r="AD62"/>
      <c r="AE62" s="26" t="str">
        <f t="shared" si="7"/>
        <v/>
      </c>
      <c r="AF62" s="26" t="str">
        <f t="shared" si="8"/>
        <v/>
      </c>
      <c r="AG62" s="26" t="str">
        <f t="shared" si="9"/>
        <v/>
      </c>
      <c r="AH62" s="26" t="str">
        <f t="shared" si="10"/>
        <v/>
      </c>
      <c r="AI62" s="26" t="str">
        <f t="shared" si="11"/>
        <v/>
      </c>
      <c r="AJ62" s="26" t="str">
        <f t="shared" si="12"/>
        <v/>
      </c>
      <c r="AK62" s="26" t="str">
        <f t="shared" si="13"/>
        <v/>
      </c>
      <c r="AL62" s="26" t="str">
        <f t="shared" si="14"/>
        <v/>
      </c>
      <c r="AM62" s="26" t="str">
        <f t="shared" si="15"/>
        <v/>
      </c>
      <c r="AN62" s="26">
        <f t="shared" si="16"/>
        <v>1</v>
      </c>
      <c r="AO62" s="26">
        <f t="shared" si="26"/>
        <v>39</v>
      </c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/>
      <c r="BD62"/>
      <c r="BE62"/>
      <c r="BF62"/>
      <c r="BG62"/>
      <c r="BH62"/>
      <c r="BI62"/>
      <c r="BJ62"/>
      <c r="BK62"/>
      <c r="BL62"/>
    </row>
    <row r="63" spans="1:64" x14ac:dyDescent="0.35">
      <c r="A63" t="s">
        <v>98</v>
      </c>
      <c r="B63" s="1">
        <v>43887</v>
      </c>
      <c r="D63" t="str">
        <f t="shared" si="40"/>
        <v/>
      </c>
      <c r="E63" s="5"/>
      <c r="F63" s="5"/>
      <c r="G63" s="5">
        <v>0.33680555555555602</v>
      </c>
      <c r="H63" s="5">
        <v>0.5</v>
      </c>
      <c r="I63" s="5">
        <v>0.54513888888888895</v>
      </c>
      <c r="J63" s="5">
        <f t="shared" si="30"/>
        <v>4.5138888888888951E-2</v>
      </c>
      <c r="K63" s="5">
        <v>0.70833333333333304</v>
      </c>
      <c r="L63" s="5"/>
      <c r="M63" s="5"/>
      <c r="N63" s="5">
        <f t="shared" si="17"/>
        <v>0.32638888888888806</v>
      </c>
      <c r="O63" s="5">
        <f t="shared" si="31"/>
        <v>0</v>
      </c>
      <c r="P63" s="24">
        <f t="shared" si="32"/>
        <v>0.32638888888888806</v>
      </c>
      <c r="Q63" s="5">
        <f t="shared" si="33"/>
        <v>0</v>
      </c>
      <c r="R63" s="7">
        <f t="shared" si="34"/>
        <v>-8.3266726846886741E-16</v>
      </c>
      <c r="S63" s="7">
        <f t="shared" si="35"/>
        <v>-4.6629367034256575E-14</v>
      </c>
      <c r="T63" s="7">
        <f t="shared" si="36"/>
        <v>-4.6629367034256575E-14</v>
      </c>
      <c r="U63" s="5">
        <f t="shared" si="37"/>
        <v>0</v>
      </c>
      <c r="V63" s="30"/>
      <c r="W63" s="46">
        <f t="shared" si="29"/>
        <v>0</v>
      </c>
      <c r="X63" s="48">
        <f t="shared" si="24"/>
        <v>0</v>
      </c>
      <c r="Y63" s="6" t="str">
        <f t="shared" ref="Y63:Y109" si="41">IF(Q63&gt;0,"oui","non")</f>
        <v>non</v>
      </c>
      <c r="AB63" s="5">
        <f t="shared" si="25"/>
        <v>0</v>
      </c>
      <c r="AE63" s="26" t="str">
        <f t="shared" si="7"/>
        <v/>
      </c>
      <c r="AF63" s="26" t="str">
        <f t="shared" si="8"/>
        <v/>
      </c>
      <c r="AG63" s="26" t="str">
        <f t="shared" si="9"/>
        <v/>
      </c>
      <c r="AH63" s="26" t="str">
        <f t="shared" si="10"/>
        <v/>
      </c>
      <c r="AI63" s="26" t="str">
        <f t="shared" si="11"/>
        <v/>
      </c>
      <c r="AJ63" s="26" t="str">
        <f t="shared" si="12"/>
        <v/>
      </c>
      <c r="AK63" s="26" t="str">
        <f t="shared" si="13"/>
        <v/>
      </c>
      <c r="AL63" s="26" t="str">
        <f t="shared" si="14"/>
        <v/>
      </c>
      <c r="AM63" s="26" t="str">
        <f t="shared" si="15"/>
        <v/>
      </c>
      <c r="AN63" s="26">
        <f t="shared" si="16"/>
        <v>1</v>
      </c>
      <c r="AO63" s="26">
        <f t="shared" si="26"/>
        <v>40</v>
      </c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</row>
    <row r="64" spans="1:64" x14ac:dyDescent="0.35">
      <c r="A64" t="s">
        <v>99</v>
      </c>
      <c r="B64" s="1">
        <v>43888</v>
      </c>
      <c r="D64" t="str">
        <f t="shared" si="40"/>
        <v/>
      </c>
      <c r="E64" s="5"/>
      <c r="F64" s="5"/>
      <c r="G64" s="5">
        <v>0.33680555555555602</v>
      </c>
      <c r="H64" s="5">
        <v>0.5</v>
      </c>
      <c r="I64" s="5">
        <v>0.54513888888888895</v>
      </c>
      <c r="J64" s="5">
        <f t="shared" si="30"/>
        <v>4.5138888888888951E-2</v>
      </c>
      <c r="K64" s="5">
        <v>0.70833333333333304</v>
      </c>
      <c r="L64" s="5"/>
      <c r="M64" s="5"/>
      <c r="N64" s="5">
        <f t="shared" si="17"/>
        <v>0.32638888888888806</v>
      </c>
      <c r="O64" s="5">
        <f t="shared" si="31"/>
        <v>0</v>
      </c>
      <c r="P64" s="24">
        <f t="shared" si="32"/>
        <v>0.32638888888888806</v>
      </c>
      <c r="Q64" s="5">
        <f t="shared" si="33"/>
        <v>0</v>
      </c>
      <c r="R64" s="7">
        <f t="shared" si="34"/>
        <v>-8.3266726846886741E-16</v>
      </c>
      <c r="S64" s="7">
        <f t="shared" si="35"/>
        <v>-4.7462034302725442E-14</v>
      </c>
      <c r="T64" s="7">
        <f t="shared" si="36"/>
        <v>-4.7462034302725442E-14</v>
      </c>
      <c r="U64" s="5">
        <f t="shared" si="37"/>
        <v>0</v>
      </c>
      <c r="V64" s="30"/>
      <c r="W64" s="46">
        <f t="shared" si="29"/>
        <v>0</v>
      </c>
      <c r="X64" s="48">
        <f t="shared" si="24"/>
        <v>0</v>
      </c>
      <c r="Y64" s="6" t="str">
        <f t="shared" si="41"/>
        <v>non</v>
      </c>
      <c r="AB64" s="5">
        <f t="shared" si="25"/>
        <v>0</v>
      </c>
      <c r="AE64" s="26" t="str">
        <f t="shared" si="7"/>
        <v/>
      </c>
      <c r="AF64" s="26" t="str">
        <f t="shared" si="8"/>
        <v/>
      </c>
      <c r="AG64" s="26" t="str">
        <f t="shared" si="9"/>
        <v/>
      </c>
      <c r="AH64" s="26" t="str">
        <f t="shared" si="10"/>
        <v/>
      </c>
      <c r="AI64" s="26" t="str">
        <f t="shared" si="11"/>
        <v/>
      </c>
      <c r="AJ64" s="26" t="str">
        <f t="shared" si="12"/>
        <v/>
      </c>
      <c r="AK64" s="26" t="str">
        <f t="shared" si="13"/>
        <v/>
      </c>
      <c r="AL64" s="26" t="str">
        <f t="shared" si="14"/>
        <v/>
      </c>
      <c r="AM64" s="26" t="str">
        <f t="shared" si="15"/>
        <v/>
      </c>
      <c r="AN64" s="26">
        <f t="shared" si="16"/>
        <v>1</v>
      </c>
      <c r="AO64" s="26">
        <f t="shared" si="26"/>
        <v>41</v>
      </c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</row>
    <row r="65" spans="1:64" s="23" customFormat="1" x14ac:dyDescent="0.35">
      <c r="A65" t="s">
        <v>100</v>
      </c>
      <c r="B65" s="1">
        <v>43889</v>
      </c>
      <c r="C65"/>
      <c r="D65" t="str">
        <f t="shared" si="40"/>
        <v/>
      </c>
      <c r="E65" s="5"/>
      <c r="F65" s="5"/>
      <c r="G65" s="5">
        <v>0.33680555555555602</v>
      </c>
      <c r="H65" s="5">
        <v>0.5</v>
      </c>
      <c r="I65" s="5">
        <v>0.54513888888888895</v>
      </c>
      <c r="J65" s="5">
        <f t="shared" si="30"/>
        <v>4.5138888888888951E-2</v>
      </c>
      <c r="K65" s="5">
        <v>0.70833333333333304</v>
      </c>
      <c r="L65" s="5"/>
      <c r="M65" s="5"/>
      <c r="N65" s="5">
        <f t="shared" si="17"/>
        <v>0.32638888888888806</v>
      </c>
      <c r="O65" s="5">
        <f t="shared" si="31"/>
        <v>0</v>
      </c>
      <c r="P65" s="24">
        <f t="shared" si="32"/>
        <v>0.32638888888888806</v>
      </c>
      <c r="Q65" s="5">
        <f t="shared" si="33"/>
        <v>0</v>
      </c>
      <c r="R65" s="7">
        <f t="shared" si="34"/>
        <v>-8.3266726846886741E-16</v>
      </c>
      <c r="S65" s="7">
        <f t="shared" si="35"/>
        <v>-4.829470157119431E-14</v>
      </c>
      <c r="T65" s="7">
        <f t="shared" si="36"/>
        <v>-4.829470157119431E-14</v>
      </c>
      <c r="U65" s="5">
        <f t="shared" si="37"/>
        <v>0</v>
      </c>
      <c r="V65" s="30"/>
      <c r="W65" s="46">
        <f t="shared" si="29"/>
        <v>0</v>
      </c>
      <c r="X65" s="48">
        <f t="shared" si="24"/>
        <v>0</v>
      </c>
      <c r="Y65" s="6" t="str">
        <f t="shared" si="41"/>
        <v>non</v>
      </c>
      <c r="Z65"/>
      <c r="AA65"/>
      <c r="AB65" s="5">
        <f t="shared" si="25"/>
        <v>0</v>
      </c>
      <c r="AC65"/>
      <c r="AD65"/>
      <c r="AE65" s="26" t="str">
        <f t="shared" si="7"/>
        <v/>
      </c>
      <c r="AF65" s="26" t="str">
        <f t="shared" si="8"/>
        <v/>
      </c>
      <c r="AG65" s="26" t="str">
        <f t="shared" si="9"/>
        <v/>
      </c>
      <c r="AH65" s="26" t="str">
        <f t="shared" si="10"/>
        <v/>
      </c>
      <c r="AI65" s="26" t="str">
        <f t="shared" si="11"/>
        <v/>
      </c>
      <c r="AJ65" s="26" t="str">
        <f t="shared" si="12"/>
        <v/>
      </c>
      <c r="AK65" s="26" t="str">
        <f t="shared" si="13"/>
        <v/>
      </c>
      <c r="AL65" s="26" t="str">
        <f t="shared" si="14"/>
        <v/>
      </c>
      <c r="AM65" s="26" t="str">
        <f t="shared" si="15"/>
        <v/>
      </c>
      <c r="AN65" s="26">
        <f t="shared" si="16"/>
        <v>1</v>
      </c>
      <c r="AO65" s="26">
        <f t="shared" si="26"/>
        <v>42</v>
      </c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/>
      <c r="BD65"/>
      <c r="BE65"/>
      <c r="BF65"/>
      <c r="BG65"/>
      <c r="BH65"/>
      <c r="BI65"/>
      <c r="BJ65"/>
      <c r="BK65"/>
      <c r="BL65"/>
    </row>
    <row r="66" spans="1:64" x14ac:dyDescent="0.35">
      <c r="A66" t="s">
        <v>101</v>
      </c>
      <c r="B66" s="1">
        <v>43890</v>
      </c>
      <c r="D66" t="str">
        <f t="shared" si="40"/>
        <v/>
      </c>
      <c r="E66" s="5"/>
      <c r="F66" s="5"/>
      <c r="G66" s="5">
        <v>0.33680555555555602</v>
      </c>
      <c r="H66" s="5">
        <v>0.5</v>
      </c>
      <c r="I66" s="5">
        <v>0.54513888888888895</v>
      </c>
      <c r="J66" s="5">
        <f t="shared" si="30"/>
        <v>4.5138888888888951E-2</v>
      </c>
      <c r="K66" s="5">
        <v>0.70833333333333304</v>
      </c>
      <c r="L66" s="5"/>
      <c r="M66" s="5"/>
      <c r="N66" s="5">
        <f t="shared" si="17"/>
        <v>0.32638888888888806</v>
      </c>
      <c r="O66" s="5">
        <f t="shared" si="31"/>
        <v>0</v>
      </c>
      <c r="P66" s="24">
        <f t="shared" si="32"/>
        <v>0.32638888888888806</v>
      </c>
      <c r="Q66" s="5">
        <f t="shared" si="33"/>
        <v>0</v>
      </c>
      <c r="R66" s="7">
        <f t="shared" si="34"/>
        <v>-8.3266726846886741E-16</v>
      </c>
      <c r="S66" s="7">
        <f t="shared" si="35"/>
        <v>-4.9127368839663177E-14</v>
      </c>
      <c r="T66" s="7">
        <f t="shared" si="36"/>
        <v>-4.9127368839663177E-14</v>
      </c>
      <c r="U66" s="5">
        <f t="shared" si="37"/>
        <v>0</v>
      </c>
      <c r="V66" s="30"/>
      <c r="W66" s="46">
        <f t="shared" si="29"/>
        <v>0</v>
      </c>
      <c r="X66" s="48">
        <f t="shared" si="24"/>
        <v>0</v>
      </c>
      <c r="Y66" s="6" t="str">
        <f t="shared" si="41"/>
        <v>non</v>
      </c>
      <c r="AB66" s="5">
        <f t="shared" si="25"/>
        <v>0</v>
      </c>
      <c r="AE66" s="26" t="str">
        <f t="shared" si="7"/>
        <v/>
      </c>
      <c r="AF66" s="26" t="str">
        <f t="shared" si="8"/>
        <v/>
      </c>
      <c r="AG66" s="26" t="str">
        <f t="shared" si="9"/>
        <v/>
      </c>
      <c r="AH66" s="26" t="str">
        <f t="shared" si="10"/>
        <v/>
      </c>
      <c r="AI66" s="26" t="str">
        <f t="shared" si="11"/>
        <v/>
      </c>
      <c r="AJ66" s="26" t="str">
        <f t="shared" si="12"/>
        <v/>
      </c>
      <c r="AK66" s="26" t="str">
        <f t="shared" si="13"/>
        <v/>
      </c>
      <c r="AL66" s="26" t="str">
        <f t="shared" si="14"/>
        <v/>
      </c>
      <c r="AM66" s="26" t="str">
        <f t="shared" si="15"/>
        <v/>
      </c>
      <c r="AN66" s="26">
        <f t="shared" si="16"/>
        <v>1</v>
      </c>
      <c r="AO66" s="26">
        <f t="shared" si="26"/>
        <v>43</v>
      </c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</row>
    <row r="67" spans="1:64" s="31" customFormat="1" x14ac:dyDescent="0.35">
      <c r="A67" s="31" t="s">
        <v>102</v>
      </c>
      <c r="B67" s="32">
        <v>43891</v>
      </c>
      <c r="D67" s="31" t="str">
        <f t="shared" si="40"/>
        <v/>
      </c>
      <c r="E67" s="33"/>
      <c r="F67" s="33"/>
      <c r="G67" s="33">
        <v>0.33680555555555602</v>
      </c>
      <c r="H67" s="33">
        <v>0.5</v>
      </c>
      <c r="I67" s="33">
        <v>0.54513888888888895</v>
      </c>
      <c r="J67" s="33">
        <f t="shared" si="30"/>
        <v>4.5138888888888951E-2</v>
      </c>
      <c r="K67" s="33">
        <v>0.70833333333333304</v>
      </c>
      <c r="L67" s="33"/>
      <c r="M67" s="33"/>
      <c r="N67" s="33">
        <f t="shared" si="17"/>
        <v>0.32638888888888806</v>
      </c>
      <c r="O67" s="33">
        <f t="shared" si="31"/>
        <v>0</v>
      </c>
      <c r="P67" s="33">
        <f t="shared" si="32"/>
        <v>0.32638888888888806</v>
      </c>
      <c r="Q67" s="33">
        <f t="shared" si="33"/>
        <v>0</v>
      </c>
      <c r="R67" s="34">
        <f t="shared" si="34"/>
        <v>-8.3266726846886741E-16</v>
      </c>
      <c r="S67" s="34">
        <f t="shared" si="35"/>
        <v>-4.9960036108132044E-14</v>
      </c>
      <c r="T67" s="34">
        <f t="shared" si="36"/>
        <v>-4.9960036108132044E-14</v>
      </c>
      <c r="U67" s="33">
        <f t="shared" si="37"/>
        <v>0</v>
      </c>
      <c r="V67" s="35"/>
      <c r="W67" s="47">
        <f t="shared" si="29"/>
        <v>0</v>
      </c>
      <c r="X67" s="49">
        <f t="shared" si="24"/>
        <v>0</v>
      </c>
      <c r="Y67" s="36" t="str">
        <f t="shared" si="41"/>
        <v>non</v>
      </c>
      <c r="AB67" s="33">
        <f t="shared" si="25"/>
        <v>0</v>
      </c>
      <c r="AE67" s="37" t="str">
        <f t="shared" si="7"/>
        <v/>
      </c>
      <c r="AF67" s="37" t="str">
        <f t="shared" si="8"/>
        <v/>
      </c>
      <c r="AG67" s="37" t="str">
        <f t="shared" si="9"/>
        <v/>
      </c>
      <c r="AH67" s="37" t="str">
        <f t="shared" si="10"/>
        <v/>
      </c>
      <c r="AI67" s="37" t="str">
        <f t="shared" si="11"/>
        <v/>
      </c>
      <c r="AJ67" s="37" t="str">
        <f t="shared" si="12"/>
        <v/>
      </c>
      <c r="AK67" s="37" t="str">
        <f t="shared" si="13"/>
        <v/>
      </c>
      <c r="AL67" s="37" t="str">
        <f t="shared" si="14"/>
        <v/>
      </c>
      <c r="AM67" s="37" t="str">
        <f t="shared" si="15"/>
        <v/>
      </c>
      <c r="AN67" s="37">
        <f t="shared" si="16"/>
        <v>0</v>
      </c>
      <c r="AO67" s="37">
        <f t="shared" si="26"/>
        <v>43</v>
      </c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</row>
    <row r="68" spans="1:64" s="31" customFormat="1" x14ac:dyDescent="0.35">
      <c r="A68" s="31" t="s">
        <v>103</v>
      </c>
      <c r="B68" s="32">
        <v>43892</v>
      </c>
      <c r="D68" s="31" t="str">
        <f t="shared" si="40"/>
        <v/>
      </c>
      <c r="E68" s="33"/>
      <c r="F68" s="33"/>
      <c r="G68" s="33">
        <v>0.33680555555555602</v>
      </c>
      <c r="H68" s="33">
        <v>0.5</v>
      </c>
      <c r="I68" s="33">
        <v>0.54513888888888895</v>
      </c>
      <c r="J68" s="33">
        <f t="shared" si="30"/>
        <v>4.5138888888888951E-2</v>
      </c>
      <c r="K68" s="33">
        <v>0.70833333333333304</v>
      </c>
      <c r="L68" s="33"/>
      <c r="M68" s="33"/>
      <c r="N68" s="33">
        <f t="shared" si="17"/>
        <v>0.32638888888888806</v>
      </c>
      <c r="O68" s="33">
        <f t="shared" si="31"/>
        <v>0</v>
      </c>
      <c r="P68" s="33">
        <f t="shared" si="32"/>
        <v>0.32638888888888806</v>
      </c>
      <c r="Q68" s="33">
        <f t="shared" si="33"/>
        <v>0</v>
      </c>
      <c r="R68" s="34">
        <f t="shared" si="34"/>
        <v>-8.3266726846886741E-16</v>
      </c>
      <c r="S68" s="34">
        <f t="shared" si="35"/>
        <v>-5.0792703376600912E-14</v>
      </c>
      <c r="T68" s="34">
        <f t="shared" si="36"/>
        <v>-5.0792703376600912E-14</v>
      </c>
      <c r="U68" s="33">
        <f t="shared" si="37"/>
        <v>0</v>
      </c>
      <c r="V68" s="35"/>
      <c r="W68" s="47">
        <f t="shared" si="29"/>
        <v>0</v>
      </c>
      <c r="X68" s="49">
        <f t="shared" si="24"/>
        <v>0</v>
      </c>
      <c r="Y68" s="36" t="str">
        <f t="shared" si="41"/>
        <v>non</v>
      </c>
      <c r="AB68" s="33">
        <f t="shared" si="25"/>
        <v>0</v>
      </c>
      <c r="AE68" s="37" t="str">
        <f t="shared" si="7"/>
        <v/>
      </c>
      <c r="AF68" s="37" t="str">
        <f t="shared" si="8"/>
        <v/>
      </c>
      <c r="AG68" s="37" t="str">
        <f t="shared" si="9"/>
        <v/>
      </c>
      <c r="AH68" s="37" t="str">
        <f t="shared" si="10"/>
        <v/>
      </c>
      <c r="AI68" s="37" t="str">
        <f t="shared" si="11"/>
        <v/>
      </c>
      <c r="AJ68" s="37" t="str">
        <f t="shared" si="12"/>
        <v/>
      </c>
      <c r="AK68" s="37" t="str">
        <f t="shared" si="13"/>
        <v/>
      </c>
      <c r="AL68" s="37" t="str">
        <f t="shared" si="14"/>
        <v/>
      </c>
      <c r="AM68" s="37" t="str">
        <f t="shared" si="15"/>
        <v/>
      </c>
      <c r="AN68" s="37">
        <f t="shared" si="16"/>
        <v>0</v>
      </c>
      <c r="AO68" s="37">
        <f t="shared" si="26"/>
        <v>43</v>
      </c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</row>
    <row r="69" spans="1:64" x14ac:dyDescent="0.35">
      <c r="A69" t="s">
        <v>104</v>
      </c>
      <c r="B69" s="1">
        <v>43893</v>
      </c>
      <c r="D69" t="str">
        <f t="shared" si="40"/>
        <v/>
      </c>
      <c r="E69" s="5"/>
      <c r="F69" s="5"/>
      <c r="G69" s="5">
        <v>0.33680555555555602</v>
      </c>
      <c r="H69" s="5">
        <v>0.5</v>
      </c>
      <c r="I69" s="5">
        <v>0.54513888888888895</v>
      </c>
      <c r="J69" s="5">
        <f t="shared" si="30"/>
        <v>4.5138888888888951E-2</v>
      </c>
      <c r="K69" s="5">
        <v>0.70833333333333304</v>
      </c>
      <c r="L69" s="5"/>
      <c r="M69" s="5"/>
      <c r="N69" s="5">
        <f t="shared" si="17"/>
        <v>0.32638888888888806</v>
      </c>
      <c r="O69" s="5">
        <f t="shared" si="31"/>
        <v>0</v>
      </c>
      <c r="P69" s="24">
        <f t="shared" si="32"/>
        <v>0.32638888888888806</v>
      </c>
      <c r="Q69" s="5">
        <f t="shared" si="33"/>
        <v>0</v>
      </c>
      <c r="R69" s="7">
        <f t="shared" si="34"/>
        <v>-8.3266726846886741E-16</v>
      </c>
      <c r="S69" s="7">
        <f t="shared" si="35"/>
        <v>-5.1625370645069779E-14</v>
      </c>
      <c r="T69" s="7">
        <f t="shared" si="36"/>
        <v>-5.1625370645069779E-14</v>
      </c>
      <c r="U69" s="5">
        <f t="shared" si="37"/>
        <v>0</v>
      </c>
      <c r="V69" s="30"/>
      <c r="W69" s="46">
        <f t="shared" si="29"/>
        <v>0</v>
      </c>
      <c r="X69" s="48">
        <f t="shared" si="24"/>
        <v>0</v>
      </c>
      <c r="Y69" s="6" t="str">
        <f t="shared" si="41"/>
        <v>non</v>
      </c>
      <c r="AB69" s="5">
        <f t="shared" si="25"/>
        <v>0</v>
      </c>
      <c r="AE69" s="26" t="str">
        <f t="shared" si="7"/>
        <v/>
      </c>
      <c r="AF69" s="26" t="str">
        <f t="shared" si="8"/>
        <v/>
      </c>
      <c r="AG69" s="26" t="str">
        <f t="shared" si="9"/>
        <v/>
      </c>
      <c r="AH69" s="26" t="str">
        <f t="shared" si="10"/>
        <v/>
      </c>
      <c r="AI69" s="26" t="str">
        <f t="shared" si="11"/>
        <v/>
      </c>
      <c r="AJ69" s="26" t="str">
        <f t="shared" si="12"/>
        <v/>
      </c>
      <c r="AK69" s="26" t="str">
        <f t="shared" si="13"/>
        <v/>
      </c>
      <c r="AL69" s="26" t="str">
        <f t="shared" si="14"/>
        <v/>
      </c>
      <c r="AM69" s="26" t="str">
        <f t="shared" si="15"/>
        <v/>
      </c>
      <c r="AN69" s="26">
        <f t="shared" si="16"/>
        <v>1</v>
      </c>
      <c r="AO69" s="26">
        <f t="shared" si="26"/>
        <v>44</v>
      </c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</row>
    <row r="70" spans="1:64" x14ac:dyDescent="0.35">
      <c r="A70" t="s">
        <v>98</v>
      </c>
      <c r="B70" s="1">
        <v>43894</v>
      </c>
      <c r="D70" t="str">
        <f t="shared" si="40"/>
        <v/>
      </c>
      <c r="E70" s="5"/>
      <c r="F70" s="5"/>
      <c r="G70" s="5">
        <v>0.33680555555555602</v>
      </c>
      <c r="H70" s="5">
        <v>0.5</v>
      </c>
      <c r="I70" s="5">
        <v>0.54513888888888895</v>
      </c>
      <c r="J70" s="5">
        <f t="shared" si="30"/>
        <v>4.5138888888888951E-2</v>
      </c>
      <c r="K70" s="5">
        <v>0.70833333333333304</v>
      </c>
      <c r="L70" s="5"/>
      <c r="M70" s="5"/>
      <c r="N70" s="5">
        <f t="shared" si="17"/>
        <v>0.32638888888888806</v>
      </c>
      <c r="O70" s="5">
        <f t="shared" si="31"/>
        <v>0</v>
      </c>
      <c r="P70" s="24">
        <f t="shared" si="32"/>
        <v>0.32638888888888806</v>
      </c>
      <c r="Q70" s="5">
        <f t="shared" si="33"/>
        <v>0</v>
      </c>
      <c r="R70" s="7">
        <f t="shared" si="34"/>
        <v>-8.3266726846886741E-16</v>
      </c>
      <c r="S70" s="7">
        <f t="shared" si="35"/>
        <v>-5.2458037913538647E-14</v>
      </c>
      <c r="T70" s="7">
        <f t="shared" si="36"/>
        <v>-5.2458037913538647E-14</v>
      </c>
      <c r="U70" s="5">
        <f t="shared" si="37"/>
        <v>0</v>
      </c>
      <c r="V70" s="30"/>
      <c r="W70" s="46">
        <f t="shared" si="29"/>
        <v>0</v>
      </c>
      <c r="X70" s="48">
        <f t="shared" si="24"/>
        <v>0</v>
      </c>
      <c r="Y70" s="6" t="str">
        <f t="shared" si="41"/>
        <v>non</v>
      </c>
      <c r="AB70" s="5">
        <f t="shared" si="25"/>
        <v>0</v>
      </c>
      <c r="AE70" s="26" t="str">
        <f t="shared" si="7"/>
        <v/>
      </c>
      <c r="AF70" s="26" t="str">
        <f t="shared" si="8"/>
        <v/>
      </c>
      <c r="AG70" s="26" t="str">
        <f t="shared" si="9"/>
        <v/>
      </c>
      <c r="AH70" s="26" t="str">
        <f t="shared" si="10"/>
        <v/>
      </c>
      <c r="AI70" s="26" t="str">
        <f t="shared" si="11"/>
        <v/>
      </c>
      <c r="AJ70" s="26" t="str">
        <f t="shared" si="12"/>
        <v/>
      </c>
      <c r="AK70" s="26" t="str">
        <f t="shared" si="13"/>
        <v/>
      </c>
      <c r="AL70" s="26" t="str">
        <f t="shared" si="14"/>
        <v/>
      </c>
      <c r="AM70" s="26" t="str">
        <f t="shared" si="15"/>
        <v/>
      </c>
      <c r="AN70" s="26">
        <f t="shared" si="16"/>
        <v>1</v>
      </c>
      <c r="AO70" s="26">
        <f t="shared" si="26"/>
        <v>45</v>
      </c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</row>
    <row r="71" spans="1:64" x14ac:dyDescent="0.35">
      <c r="A71" t="s">
        <v>99</v>
      </c>
      <c r="B71" s="1">
        <v>43895</v>
      </c>
      <c r="D71" t="str">
        <f t="shared" si="40"/>
        <v/>
      </c>
      <c r="E71" s="5"/>
      <c r="F71" s="5"/>
      <c r="G71" s="5">
        <v>0.33680555555555602</v>
      </c>
      <c r="H71" s="5">
        <v>0.5</v>
      </c>
      <c r="I71" s="5">
        <v>0.54513888888888895</v>
      </c>
      <c r="J71" s="5">
        <f t="shared" si="30"/>
        <v>4.5138888888888951E-2</v>
      </c>
      <c r="K71" s="5">
        <v>0.70833333333333304</v>
      </c>
      <c r="L71" s="5"/>
      <c r="M71" s="5"/>
      <c r="N71" s="5">
        <f t="shared" si="17"/>
        <v>0.32638888888888806</v>
      </c>
      <c r="O71" s="5">
        <f t="shared" si="31"/>
        <v>0</v>
      </c>
      <c r="P71" s="24">
        <f t="shared" si="32"/>
        <v>0.32638888888888806</v>
      </c>
      <c r="Q71" s="5">
        <f t="shared" si="33"/>
        <v>0</v>
      </c>
      <c r="R71" s="7">
        <f t="shared" si="34"/>
        <v>-8.3266726846886741E-16</v>
      </c>
      <c r="S71" s="7">
        <f t="shared" si="35"/>
        <v>-5.3290705182007514E-14</v>
      </c>
      <c r="T71" s="7">
        <f t="shared" si="36"/>
        <v>-5.3290705182007514E-14</v>
      </c>
      <c r="U71" s="5">
        <f t="shared" si="37"/>
        <v>0</v>
      </c>
      <c r="V71" s="30"/>
      <c r="W71" s="46">
        <f t="shared" si="29"/>
        <v>0</v>
      </c>
      <c r="X71" s="48">
        <f t="shared" si="24"/>
        <v>0</v>
      </c>
      <c r="Y71" s="6" t="str">
        <f t="shared" si="41"/>
        <v>non</v>
      </c>
      <c r="AB71" s="5">
        <f t="shared" si="25"/>
        <v>0</v>
      </c>
      <c r="AE71" s="26" t="str">
        <f t="shared" si="7"/>
        <v/>
      </c>
      <c r="AF71" s="26" t="str">
        <f t="shared" si="8"/>
        <v/>
      </c>
      <c r="AG71" s="26" t="str">
        <f t="shared" si="9"/>
        <v/>
      </c>
      <c r="AH71" s="26" t="str">
        <f t="shared" si="10"/>
        <v/>
      </c>
      <c r="AI71" s="26" t="str">
        <f t="shared" si="11"/>
        <v/>
      </c>
      <c r="AJ71" s="26" t="str">
        <f t="shared" si="12"/>
        <v/>
      </c>
      <c r="AK71" s="26" t="str">
        <f t="shared" si="13"/>
        <v/>
      </c>
      <c r="AL71" s="26" t="str">
        <f t="shared" si="14"/>
        <v/>
      </c>
      <c r="AM71" s="26" t="str">
        <f t="shared" si="15"/>
        <v/>
      </c>
      <c r="AN71" s="26">
        <f t="shared" si="16"/>
        <v>1</v>
      </c>
      <c r="AO71" s="26">
        <f t="shared" si="26"/>
        <v>46</v>
      </c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</row>
    <row r="72" spans="1:64" x14ac:dyDescent="0.35">
      <c r="A72" t="s">
        <v>100</v>
      </c>
      <c r="B72" s="1">
        <v>43896</v>
      </c>
      <c r="D72" t="str">
        <f t="shared" si="40"/>
        <v/>
      </c>
      <c r="E72" s="5"/>
      <c r="F72" s="5"/>
      <c r="G72" s="5">
        <v>0.33680555555555602</v>
      </c>
      <c r="H72" s="5">
        <v>0.5</v>
      </c>
      <c r="I72" s="5">
        <v>0.54513888888888895</v>
      </c>
      <c r="J72" s="5">
        <f t="shared" si="30"/>
        <v>4.5138888888888951E-2</v>
      </c>
      <c r="K72" s="5">
        <v>0.70833333333333304</v>
      </c>
      <c r="L72" s="5"/>
      <c r="M72" s="5"/>
      <c r="N72" s="5">
        <f t="shared" si="17"/>
        <v>0.32638888888888806</v>
      </c>
      <c r="O72" s="5">
        <f t="shared" si="31"/>
        <v>0</v>
      </c>
      <c r="P72" s="24">
        <f t="shared" si="32"/>
        <v>0.32638888888888806</v>
      </c>
      <c r="Q72" s="5">
        <f t="shared" si="33"/>
        <v>0</v>
      </c>
      <c r="R72" s="7">
        <f t="shared" si="34"/>
        <v>-8.3266726846886741E-16</v>
      </c>
      <c r="S72" s="7">
        <f t="shared" si="35"/>
        <v>-5.4123372450476381E-14</v>
      </c>
      <c r="T72" s="7">
        <f t="shared" si="36"/>
        <v>-5.4123372450476381E-14</v>
      </c>
      <c r="U72" s="5">
        <f t="shared" si="37"/>
        <v>0</v>
      </c>
      <c r="V72" s="30"/>
      <c r="W72" s="46">
        <f t="shared" si="29"/>
        <v>0</v>
      </c>
      <c r="X72" s="48">
        <f t="shared" si="24"/>
        <v>0</v>
      </c>
      <c r="Y72" s="6" t="str">
        <f t="shared" si="41"/>
        <v>non</v>
      </c>
      <c r="AB72" s="5">
        <f t="shared" si="25"/>
        <v>0</v>
      </c>
      <c r="AE72" s="26" t="str">
        <f t="shared" ref="AE72:AE135" si="42">IF(C72=$AE$1,IF(D72=$AE$1,1,0.5),IF(D72=$AE$1,0.5,""))</f>
        <v/>
      </c>
      <c r="AF72" s="26" t="str">
        <f t="shared" ref="AF72:AF135" si="43">IF(C72=$AF$1,IF(D72=$AF$1,1,0.5),IF(D72=$AF$1,0.5,""))</f>
        <v/>
      </c>
      <c r="AG72" s="26" t="str">
        <f t="shared" ref="AG72:AG135" si="44">IF(C72=$AG$1,IF(D72=$AG$1,1,0.5),IF(D72=$AG$1,0.5,IF(C72=$AG$2,IF(D72=$AG$2,1,0.5),IF(D72=$AG$2,0.5,""))))</f>
        <v/>
      </c>
      <c r="AH72" s="26" t="str">
        <f t="shared" ref="AH72:AH135" si="45">IF(C72=$AH$1,IF(D72=$AH$1,1,0.5),IF(D72=$AH$1,0.5,""))</f>
        <v/>
      </c>
      <c r="AI72" s="26" t="str">
        <f t="shared" ref="AI72:AI135" si="46">IF(C72=$AI$1,IF(D72=$AI$1,1,0.5),IF(D72=$AI$1,0.5,""))</f>
        <v/>
      </c>
      <c r="AJ72" s="26" t="str">
        <f t="shared" ref="AJ72:AJ135" si="47">IF(C72=$AJ$1,IF(D72=$AJ$1,1,0.5),IF(D72=$AJ$1,0.5,""))</f>
        <v/>
      </c>
      <c r="AK72" s="26" t="str">
        <f t="shared" ref="AK72:AK135" si="48">IF(C72=$AK$1,IF(D72=$AK$1,1,0.5),IF(D72=$AK$1,0.5,""))</f>
        <v/>
      </c>
      <c r="AL72" s="26" t="str">
        <f t="shared" ref="AL72:AL135" si="49">IF(C72=$AL$1,IF(D72=$AL$1,1,0.5),IF(D72=$AL$1,0.5,""))</f>
        <v/>
      </c>
      <c r="AM72" s="26" t="str">
        <f t="shared" ref="AM72:AM135" si="50">IF(C72=$AM$1,IF(D72=$AM$1,1,0.5),IF(D72=$AM$1,0.5,""))</f>
        <v/>
      </c>
      <c r="AN72" s="26">
        <f t="shared" ref="AN72:AN135" si="51">IF(A72="dimanche",0,IF(A72="samedi",0,IF(C72="férié",0,IF(COUNTBLANK(AF72:AM72)=0,1,1-SUM(AF72:AM72)))))</f>
        <v>1</v>
      </c>
      <c r="AO72" s="26">
        <f t="shared" si="26"/>
        <v>47</v>
      </c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</row>
    <row r="73" spans="1:64" x14ac:dyDescent="0.35">
      <c r="A73" t="s">
        <v>101</v>
      </c>
      <c r="B73" s="1">
        <v>43897</v>
      </c>
      <c r="D73" t="str">
        <f t="shared" ref="D73:D136" si="52">IF(C73="","",C73)</f>
        <v/>
      </c>
      <c r="E73" s="5"/>
      <c r="F73" s="5"/>
      <c r="G73" s="5">
        <v>0.33680555555555602</v>
      </c>
      <c r="H73" s="5">
        <v>0.5</v>
      </c>
      <c r="I73" s="5">
        <v>0.54513888888888895</v>
      </c>
      <c r="J73" s="5">
        <f t="shared" si="30"/>
        <v>4.5138888888888951E-2</v>
      </c>
      <c r="K73" s="5">
        <v>0.70833333333333304</v>
      </c>
      <c r="L73" s="5"/>
      <c r="M73" s="5"/>
      <c r="N73" s="5">
        <f t="shared" ref="N73:N136" si="53">IF(COUNTBLANK(G73:H73)=2,K73-I73,IF(COUNTBLANK(I73:K73)=3,H73-G73,IF(J73&gt;$N$2,K73-I73+H73-G73,K73-G73-$N$2)))</f>
        <v>0.32638888888888806</v>
      </c>
      <c r="O73" s="5">
        <f t="shared" si="31"/>
        <v>0</v>
      </c>
      <c r="P73" s="24">
        <f t="shared" si="32"/>
        <v>0.32638888888888806</v>
      </c>
      <c r="Q73" s="5">
        <f t="shared" si="33"/>
        <v>0</v>
      </c>
      <c r="R73" s="7">
        <f t="shared" si="34"/>
        <v>-8.3266726846886741E-16</v>
      </c>
      <c r="S73" s="7">
        <f t="shared" si="35"/>
        <v>-5.4956039718945249E-14</v>
      </c>
      <c r="T73" s="7">
        <f t="shared" si="36"/>
        <v>-5.4956039718945249E-14</v>
      </c>
      <c r="U73" s="5">
        <f t="shared" si="37"/>
        <v>0</v>
      </c>
      <c r="V73" s="30"/>
      <c r="W73" s="46">
        <f t="shared" ref="W73:W136" si="54">IF(C73=$AJ$1,-0.163194,0)+IF(D73=$AJ$1,-0.163194,0)+Q73*0.75</f>
        <v>0</v>
      </c>
      <c r="X73" s="48">
        <f t="shared" ref="X73:X136" si="55">X72+W73</f>
        <v>0</v>
      </c>
      <c r="Y73" s="6" t="str">
        <f t="shared" si="41"/>
        <v>non</v>
      </c>
      <c r="AB73" s="5">
        <f t="shared" ref="AB73:AB136" si="56">AB72+AA73*Z73</f>
        <v>0</v>
      </c>
      <c r="AE73" s="26" t="str">
        <f t="shared" si="42"/>
        <v/>
      </c>
      <c r="AF73" s="26" t="str">
        <f t="shared" si="43"/>
        <v/>
      </c>
      <c r="AG73" s="26" t="str">
        <f t="shared" si="44"/>
        <v/>
      </c>
      <c r="AH73" s="26" t="str">
        <f t="shared" si="45"/>
        <v/>
      </c>
      <c r="AI73" s="26" t="str">
        <f t="shared" si="46"/>
        <v/>
      </c>
      <c r="AJ73" s="26" t="str">
        <f t="shared" si="47"/>
        <v/>
      </c>
      <c r="AK73" s="26" t="str">
        <f t="shared" si="48"/>
        <v/>
      </c>
      <c r="AL73" s="26" t="str">
        <f t="shared" si="49"/>
        <v/>
      </c>
      <c r="AM73" s="26" t="str">
        <f t="shared" si="50"/>
        <v/>
      </c>
      <c r="AN73" s="26">
        <f t="shared" si="51"/>
        <v>1</v>
      </c>
      <c r="AO73" s="26">
        <f t="shared" ref="AO73:AO136" si="57">AO72+AN73</f>
        <v>48</v>
      </c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</row>
    <row r="74" spans="1:64" s="31" customFormat="1" x14ac:dyDescent="0.35">
      <c r="A74" s="31" t="s">
        <v>102</v>
      </c>
      <c r="B74" s="32">
        <v>43898</v>
      </c>
      <c r="D74" s="31" t="str">
        <f t="shared" si="52"/>
        <v/>
      </c>
      <c r="E74" s="33"/>
      <c r="F74" s="33"/>
      <c r="G74" s="33">
        <v>0.33680555555555602</v>
      </c>
      <c r="H74" s="33">
        <v>0.5</v>
      </c>
      <c r="I74" s="33">
        <v>0.54513888888888895</v>
      </c>
      <c r="J74" s="33">
        <f t="shared" si="30"/>
        <v>4.5138888888888951E-2</v>
      </c>
      <c r="K74" s="33">
        <v>0.70833333333333304</v>
      </c>
      <c r="L74" s="33"/>
      <c r="M74" s="33"/>
      <c r="N74" s="33">
        <f t="shared" si="53"/>
        <v>0.32638888888888806</v>
      </c>
      <c r="O74" s="33">
        <f t="shared" si="31"/>
        <v>0</v>
      </c>
      <c r="P74" s="33">
        <f t="shared" si="32"/>
        <v>0.32638888888888806</v>
      </c>
      <c r="Q74" s="33">
        <f t="shared" si="33"/>
        <v>0</v>
      </c>
      <c r="R74" s="34">
        <f t="shared" si="34"/>
        <v>-8.3266726846886741E-16</v>
      </c>
      <c r="S74" s="34">
        <f t="shared" si="35"/>
        <v>-5.5788706987414116E-14</v>
      </c>
      <c r="T74" s="34">
        <f t="shared" si="36"/>
        <v>-5.5788706987414116E-14</v>
      </c>
      <c r="U74" s="33">
        <f t="shared" si="37"/>
        <v>0</v>
      </c>
      <c r="V74" s="35"/>
      <c r="W74" s="47">
        <f t="shared" si="54"/>
        <v>0</v>
      </c>
      <c r="X74" s="49">
        <f t="shared" si="55"/>
        <v>0</v>
      </c>
      <c r="Y74" s="36" t="str">
        <f t="shared" si="41"/>
        <v>non</v>
      </c>
      <c r="AB74" s="33">
        <f t="shared" si="56"/>
        <v>0</v>
      </c>
      <c r="AE74" s="37" t="str">
        <f t="shared" si="42"/>
        <v/>
      </c>
      <c r="AF74" s="37" t="str">
        <f t="shared" si="43"/>
        <v/>
      </c>
      <c r="AG74" s="37" t="str">
        <f t="shared" si="44"/>
        <v/>
      </c>
      <c r="AH74" s="37" t="str">
        <f t="shared" si="45"/>
        <v/>
      </c>
      <c r="AI74" s="37" t="str">
        <f t="shared" si="46"/>
        <v/>
      </c>
      <c r="AJ74" s="37" t="str">
        <f t="shared" si="47"/>
        <v/>
      </c>
      <c r="AK74" s="37" t="str">
        <f t="shared" si="48"/>
        <v/>
      </c>
      <c r="AL74" s="37" t="str">
        <f t="shared" si="49"/>
        <v/>
      </c>
      <c r="AM74" s="37" t="str">
        <f t="shared" si="50"/>
        <v/>
      </c>
      <c r="AN74" s="37">
        <f t="shared" si="51"/>
        <v>0</v>
      </c>
      <c r="AO74" s="37">
        <f t="shared" si="57"/>
        <v>48</v>
      </c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</row>
    <row r="75" spans="1:64" s="31" customFormat="1" x14ac:dyDescent="0.35">
      <c r="A75" s="31" t="s">
        <v>103</v>
      </c>
      <c r="B75" s="32">
        <v>43899</v>
      </c>
      <c r="D75" s="31" t="str">
        <f t="shared" si="52"/>
        <v/>
      </c>
      <c r="E75" s="33"/>
      <c r="F75" s="33"/>
      <c r="G75" s="33">
        <v>0.33680555555555602</v>
      </c>
      <c r="H75" s="33">
        <v>0.5</v>
      </c>
      <c r="I75" s="33">
        <v>0.54513888888888895</v>
      </c>
      <c r="J75" s="33">
        <f t="shared" ref="J75:J138" si="58">IF(H75="","",I75-H75)</f>
        <v>4.5138888888888951E-2</v>
      </c>
      <c r="K75" s="33">
        <v>0.70833333333333304</v>
      </c>
      <c r="L75" s="33"/>
      <c r="M75" s="33"/>
      <c r="N75" s="33">
        <f t="shared" si="53"/>
        <v>0.32638888888888806</v>
      </c>
      <c r="O75" s="33">
        <f t="shared" ref="O75:O138" si="59">F75-E75+M75-L75</f>
        <v>0</v>
      </c>
      <c r="P75" s="33">
        <f t="shared" ref="P75:P138" si="60">IF(O75=0,N75,IF(N75&gt;$N$1,N75,IF(N75+O75&gt;$N$1,$N$1,N75=O75)))</f>
        <v>0.32638888888888806</v>
      </c>
      <c r="Q75" s="33">
        <f t="shared" ref="Q75:Q138" si="61">O75-(P75-N75)</f>
        <v>0</v>
      </c>
      <c r="R75" s="34">
        <f t="shared" ref="R75:R138" si="62">P75-$N$1</f>
        <v>-8.3266726846886741E-16</v>
      </c>
      <c r="S75" s="34">
        <f t="shared" ref="S75:S138" si="63">S74+P75-$N$1</f>
        <v>-5.6621374255882984E-14</v>
      </c>
      <c r="T75" s="34">
        <f t="shared" ref="T75:T138" si="64">S75-U75</f>
        <v>-5.6621374255882984E-14</v>
      </c>
      <c r="U75" s="33">
        <f t="shared" ref="U75:U138" si="65">V75/24</f>
        <v>0</v>
      </c>
      <c r="V75" s="35"/>
      <c r="W75" s="47">
        <f t="shared" si="54"/>
        <v>0</v>
      </c>
      <c r="X75" s="49">
        <f t="shared" si="55"/>
        <v>0</v>
      </c>
      <c r="Y75" s="36" t="str">
        <f t="shared" si="41"/>
        <v>non</v>
      </c>
      <c r="AB75" s="33">
        <f t="shared" si="56"/>
        <v>0</v>
      </c>
      <c r="AE75" s="37" t="str">
        <f t="shared" si="42"/>
        <v/>
      </c>
      <c r="AF75" s="37" t="str">
        <f t="shared" si="43"/>
        <v/>
      </c>
      <c r="AG75" s="37" t="str">
        <f t="shared" si="44"/>
        <v/>
      </c>
      <c r="AH75" s="37" t="str">
        <f t="shared" si="45"/>
        <v/>
      </c>
      <c r="AI75" s="37" t="str">
        <f t="shared" si="46"/>
        <v/>
      </c>
      <c r="AJ75" s="37" t="str">
        <f t="shared" si="47"/>
        <v/>
      </c>
      <c r="AK75" s="37" t="str">
        <f t="shared" si="48"/>
        <v/>
      </c>
      <c r="AL75" s="37" t="str">
        <f t="shared" si="49"/>
        <v/>
      </c>
      <c r="AM75" s="37" t="str">
        <f t="shared" si="50"/>
        <v/>
      </c>
      <c r="AN75" s="37">
        <f t="shared" si="51"/>
        <v>0</v>
      </c>
      <c r="AO75" s="37">
        <f t="shared" si="57"/>
        <v>48</v>
      </c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</row>
    <row r="76" spans="1:64" x14ac:dyDescent="0.35">
      <c r="A76" t="s">
        <v>104</v>
      </c>
      <c r="B76" s="1">
        <v>43900</v>
      </c>
      <c r="D76" t="str">
        <f t="shared" si="52"/>
        <v/>
      </c>
      <c r="E76" s="5"/>
      <c r="F76" s="5"/>
      <c r="G76" s="5">
        <v>0.33680555555555602</v>
      </c>
      <c r="H76" s="5">
        <v>0.5</v>
      </c>
      <c r="I76" s="5">
        <v>0.54513888888888895</v>
      </c>
      <c r="J76" s="5">
        <f t="shared" si="58"/>
        <v>4.5138888888888951E-2</v>
      </c>
      <c r="K76" s="5">
        <v>0.70833333333333304</v>
      </c>
      <c r="L76" s="5"/>
      <c r="M76" s="5"/>
      <c r="N76" s="5">
        <f t="shared" si="53"/>
        <v>0.32638888888888806</v>
      </c>
      <c r="O76" s="5">
        <f t="shared" si="59"/>
        <v>0</v>
      </c>
      <c r="P76" s="24">
        <f t="shared" si="60"/>
        <v>0.32638888888888806</v>
      </c>
      <c r="Q76" s="5">
        <f t="shared" si="61"/>
        <v>0</v>
      </c>
      <c r="R76" s="7">
        <f t="shared" si="62"/>
        <v>-8.3266726846886741E-16</v>
      </c>
      <c r="S76" s="7">
        <f t="shared" si="63"/>
        <v>-5.7454041524351851E-14</v>
      </c>
      <c r="T76" s="7">
        <f t="shared" si="64"/>
        <v>-5.7454041524351851E-14</v>
      </c>
      <c r="U76" s="5">
        <f t="shared" si="65"/>
        <v>0</v>
      </c>
      <c r="V76" s="30"/>
      <c r="W76" s="46">
        <f t="shared" si="54"/>
        <v>0</v>
      </c>
      <c r="X76" s="48">
        <f t="shared" si="55"/>
        <v>0</v>
      </c>
      <c r="Y76" s="6" t="str">
        <f t="shared" si="41"/>
        <v>non</v>
      </c>
      <c r="AB76" s="5">
        <f t="shared" si="56"/>
        <v>0</v>
      </c>
      <c r="AE76" s="26" t="str">
        <f t="shared" si="42"/>
        <v/>
      </c>
      <c r="AF76" s="26" t="str">
        <f t="shared" si="43"/>
        <v/>
      </c>
      <c r="AG76" s="26" t="str">
        <f t="shared" si="44"/>
        <v/>
      </c>
      <c r="AH76" s="26" t="str">
        <f t="shared" si="45"/>
        <v/>
      </c>
      <c r="AI76" s="26" t="str">
        <f t="shared" si="46"/>
        <v/>
      </c>
      <c r="AJ76" s="26" t="str">
        <f t="shared" si="47"/>
        <v/>
      </c>
      <c r="AK76" s="26" t="str">
        <f t="shared" si="48"/>
        <v/>
      </c>
      <c r="AL76" s="26" t="str">
        <f t="shared" si="49"/>
        <v/>
      </c>
      <c r="AM76" s="26" t="str">
        <f t="shared" si="50"/>
        <v/>
      </c>
      <c r="AN76" s="26">
        <f t="shared" si="51"/>
        <v>1</v>
      </c>
      <c r="AO76" s="26">
        <f t="shared" si="57"/>
        <v>49</v>
      </c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</row>
    <row r="77" spans="1:64" x14ac:dyDescent="0.35">
      <c r="A77" t="s">
        <v>98</v>
      </c>
      <c r="B77" s="1">
        <v>43901</v>
      </c>
      <c r="D77" t="str">
        <f t="shared" si="52"/>
        <v/>
      </c>
      <c r="E77" s="5"/>
      <c r="F77" s="5"/>
      <c r="G77" s="5">
        <v>0.33680555555555602</v>
      </c>
      <c r="H77" s="5">
        <v>0.5</v>
      </c>
      <c r="I77" s="5">
        <v>0.54513888888888895</v>
      </c>
      <c r="J77" s="5">
        <f t="shared" si="58"/>
        <v>4.5138888888888951E-2</v>
      </c>
      <c r="K77" s="5">
        <v>0.70833333333333304</v>
      </c>
      <c r="L77" s="5"/>
      <c r="M77" s="5"/>
      <c r="N77" s="5">
        <f t="shared" si="53"/>
        <v>0.32638888888888806</v>
      </c>
      <c r="O77" s="5">
        <f t="shared" si="59"/>
        <v>0</v>
      </c>
      <c r="P77" s="24">
        <f t="shared" si="60"/>
        <v>0.32638888888888806</v>
      </c>
      <c r="Q77" s="5">
        <f t="shared" si="61"/>
        <v>0</v>
      </c>
      <c r="R77" s="7">
        <f t="shared" si="62"/>
        <v>-8.3266726846886741E-16</v>
      </c>
      <c r="S77" s="7">
        <f t="shared" si="63"/>
        <v>-5.8286708792820718E-14</v>
      </c>
      <c r="T77" s="7">
        <f t="shared" si="64"/>
        <v>-5.8286708792820718E-14</v>
      </c>
      <c r="U77" s="5">
        <f t="shared" si="65"/>
        <v>0</v>
      </c>
      <c r="V77" s="30"/>
      <c r="W77" s="46">
        <f t="shared" si="54"/>
        <v>0</v>
      </c>
      <c r="X77" s="48">
        <f t="shared" si="55"/>
        <v>0</v>
      </c>
      <c r="Y77" s="6" t="str">
        <f t="shared" si="41"/>
        <v>non</v>
      </c>
      <c r="AB77" s="5">
        <f t="shared" si="56"/>
        <v>0</v>
      </c>
      <c r="AE77" s="26" t="str">
        <f t="shared" si="42"/>
        <v/>
      </c>
      <c r="AF77" s="26" t="str">
        <f t="shared" si="43"/>
        <v/>
      </c>
      <c r="AG77" s="26" t="str">
        <f t="shared" si="44"/>
        <v/>
      </c>
      <c r="AH77" s="26" t="str">
        <f t="shared" si="45"/>
        <v/>
      </c>
      <c r="AI77" s="26" t="str">
        <f t="shared" si="46"/>
        <v/>
      </c>
      <c r="AJ77" s="26" t="str">
        <f t="shared" si="47"/>
        <v/>
      </c>
      <c r="AK77" s="26" t="str">
        <f t="shared" si="48"/>
        <v/>
      </c>
      <c r="AL77" s="26" t="str">
        <f t="shared" si="49"/>
        <v/>
      </c>
      <c r="AM77" s="26" t="str">
        <f t="shared" si="50"/>
        <v/>
      </c>
      <c r="AN77" s="26">
        <f t="shared" si="51"/>
        <v>1</v>
      </c>
      <c r="AO77" s="26">
        <f t="shared" si="57"/>
        <v>50</v>
      </c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</row>
    <row r="78" spans="1:64" x14ac:dyDescent="0.35">
      <c r="A78" t="s">
        <v>99</v>
      </c>
      <c r="B78" s="1">
        <v>43902</v>
      </c>
      <c r="D78" t="str">
        <f t="shared" si="52"/>
        <v/>
      </c>
      <c r="E78" s="5"/>
      <c r="F78" s="5"/>
      <c r="G78" s="5">
        <v>0.33680555555555602</v>
      </c>
      <c r="H78" s="5">
        <v>0.5</v>
      </c>
      <c r="I78" s="5">
        <v>0.54513888888888895</v>
      </c>
      <c r="J78" s="5">
        <f t="shared" si="58"/>
        <v>4.5138888888888951E-2</v>
      </c>
      <c r="K78" s="5">
        <v>0.70833333333333304</v>
      </c>
      <c r="L78" s="5"/>
      <c r="M78" s="5"/>
      <c r="N78" s="5">
        <f t="shared" si="53"/>
        <v>0.32638888888888806</v>
      </c>
      <c r="O78" s="5">
        <f t="shared" si="59"/>
        <v>0</v>
      </c>
      <c r="P78" s="24">
        <f t="shared" si="60"/>
        <v>0.32638888888888806</v>
      </c>
      <c r="Q78" s="5">
        <f t="shared" si="61"/>
        <v>0</v>
      </c>
      <c r="R78" s="7">
        <f t="shared" si="62"/>
        <v>-8.3266726846886741E-16</v>
      </c>
      <c r="S78" s="7">
        <f t="shared" si="63"/>
        <v>-5.9119376061289586E-14</v>
      </c>
      <c r="T78" s="7">
        <f t="shared" si="64"/>
        <v>-5.9119376061289586E-14</v>
      </c>
      <c r="U78" s="5">
        <f t="shared" si="65"/>
        <v>0</v>
      </c>
      <c r="V78" s="30"/>
      <c r="W78" s="46">
        <f t="shared" si="54"/>
        <v>0</v>
      </c>
      <c r="X78" s="48">
        <f t="shared" si="55"/>
        <v>0</v>
      </c>
      <c r="Y78" s="6" t="str">
        <f t="shared" si="41"/>
        <v>non</v>
      </c>
      <c r="AB78" s="5">
        <f t="shared" si="56"/>
        <v>0</v>
      </c>
      <c r="AE78" s="26" t="str">
        <f t="shared" si="42"/>
        <v/>
      </c>
      <c r="AF78" s="26" t="str">
        <f t="shared" si="43"/>
        <v/>
      </c>
      <c r="AG78" s="26" t="str">
        <f t="shared" si="44"/>
        <v/>
      </c>
      <c r="AH78" s="26" t="str">
        <f t="shared" si="45"/>
        <v/>
      </c>
      <c r="AI78" s="26" t="str">
        <f t="shared" si="46"/>
        <v/>
      </c>
      <c r="AJ78" s="26" t="str">
        <f t="shared" si="47"/>
        <v/>
      </c>
      <c r="AK78" s="26" t="str">
        <f t="shared" si="48"/>
        <v/>
      </c>
      <c r="AL78" s="26" t="str">
        <f t="shared" si="49"/>
        <v/>
      </c>
      <c r="AM78" s="26" t="str">
        <f t="shared" si="50"/>
        <v/>
      </c>
      <c r="AN78" s="26">
        <f t="shared" si="51"/>
        <v>1</v>
      </c>
      <c r="AO78" s="26">
        <f t="shared" si="57"/>
        <v>51</v>
      </c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</row>
    <row r="79" spans="1:64" x14ac:dyDescent="0.35">
      <c r="A79" t="s">
        <v>100</v>
      </c>
      <c r="B79" s="1">
        <v>43903</v>
      </c>
      <c r="D79" t="str">
        <f t="shared" si="52"/>
        <v/>
      </c>
      <c r="E79" s="5"/>
      <c r="F79" s="5"/>
      <c r="G79" s="5">
        <v>0.33680555555555602</v>
      </c>
      <c r="H79" s="5">
        <v>0.5</v>
      </c>
      <c r="I79" s="5">
        <v>0.54513888888888895</v>
      </c>
      <c r="J79" s="5">
        <f t="shared" si="58"/>
        <v>4.5138888888888951E-2</v>
      </c>
      <c r="K79" s="5">
        <v>0.70833333333333304</v>
      </c>
      <c r="L79" s="5"/>
      <c r="M79" s="5"/>
      <c r="N79" s="5">
        <f t="shared" si="53"/>
        <v>0.32638888888888806</v>
      </c>
      <c r="O79" s="5">
        <f t="shared" si="59"/>
        <v>0</v>
      </c>
      <c r="P79" s="24">
        <f t="shared" si="60"/>
        <v>0.32638888888888806</v>
      </c>
      <c r="Q79" s="5">
        <f t="shared" si="61"/>
        <v>0</v>
      </c>
      <c r="R79" s="7">
        <f t="shared" si="62"/>
        <v>-8.3266726846886741E-16</v>
      </c>
      <c r="S79" s="7">
        <f t="shared" si="63"/>
        <v>-5.9952043329758453E-14</v>
      </c>
      <c r="T79" s="7">
        <f t="shared" si="64"/>
        <v>-5.9952043329758453E-14</v>
      </c>
      <c r="U79" s="5">
        <f t="shared" si="65"/>
        <v>0</v>
      </c>
      <c r="V79" s="30"/>
      <c r="W79" s="46">
        <f t="shared" si="54"/>
        <v>0</v>
      </c>
      <c r="X79" s="48">
        <f t="shared" si="55"/>
        <v>0</v>
      </c>
      <c r="Y79" s="6" t="str">
        <f t="shared" si="41"/>
        <v>non</v>
      </c>
      <c r="AB79" s="5">
        <f t="shared" si="56"/>
        <v>0</v>
      </c>
      <c r="AE79" s="26" t="str">
        <f t="shared" si="42"/>
        <v/>
      </c>
      <c r="AF79" s="26" t="str">
        <f t="shared" si="43"/>
        <v/>
      </c>
      <c r="AG79" s="26" t="str">
        <f t="shared" si="44"/>
        <v/>
      </c>
      <c r="AH79" s="26" t="str">
        <f t="shared" si="45"/>
        <v/>
      </c>
      <c r="AI79" s="26" t="str">
        <f t="shared" si="46"/>
        <v/>
      </c>
      <c r="AJ79" s="26" t="str">
        <f t="shared" si="47"/>
        <v/>
      </c>
      <c r="AK79" s="26" t="str">
        <f t="shared" si="48"/>
        <v/>
      </c>
      <c r="AL79" s="26" t="str">
        <f t="shared" si="49"/>
        <v/>
      </c>
      <c r="AM79" s="26" t="str">
        <f t="shared" si="50"/>
        <v/>
      </c>
      <c r="AN79" s="26">
        <f t="shared" si="51"/>
        <v>1</v>
      </c>
      <c r="AO79" s="26">
        <f t="shared" si="57"/>
        <v>52</v>
      </c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</row>
    <row r="80" spans="1:64" x14ac:dyDescent="0.35">
      <c r="A80" t="s">
        <v>101</v>
      </c>
      <c r="B80" s="1">
        <v>43904</v>
      </c>
      <c r="D80" t="str">
        <f t="shared" si="52"/>
        <v/>
      </c>
      <c r="E80" s="5"/>
      <c r="F80" s="5"/>
      <c r="G80" s="5">
        <v>0.33680555555555602</v>
      </c>
      <c r="H80" s="5">
        <v>0.5</v>
      </c>
      <c r="I80" s="5">
        <v>0.54513888888888895</v>
      </c>
      <c r="J80" s="5">
        <f t="shared" si="58"/>
        <v>4.5138888888888951E-2</v>
      </c>
      <c r="K80" s="5">
        <v>0.70833333333333304</v>
      </c>
      <c r="L80" s="5"/>
      <c r="M80" s="5"/>
      <c r="N80" s="5">
        <f t="shared" si="53"/>
        <v>0.32638888888888806</v>
      </c>
      <c r="O80" s="5">
        <f t="shared" si="59"/>
        <v>0</v>
      </c>
      <c r="P80" s="24">
        <f t="shared" si="60"/>
        <v>0.32638888888888806</v>
      </c>
      <c r="Q80" s="5">
        <f t="shared" si="61"/>
        <v>0</v>
      </c>
      <c r="R80" s="7">
        <f t="shared" si="62"/>
        <v>-8.3266726846886741E-16</v>
      </c>
      <c r="S80" s="7">
        <f t="shared" si="63"/>
        <v>-6.0784710598227321E-14</v>
      </c>
      <c r="T80" s="7">
        <f t="shared" si="64"/>
        <v>-6.0784710598227321E-14</v>
      </c>
      <c r="U80" s="5">
        <f t="shared" si="65"/>
        <v>0</v>
      </c>
      <c r="V80" s="30"/>
      <c r="W80" s="46">
        <f t="shared" si="54"/>
        <v>0</v>
      </c>
      <c r="X80" s="48">
        <f t="shared" si="55"/>
        <v>0</v>
      </c>
      <c r="Y80" s="6" t="str">
        <f t="shared" si="41"/>
        <v>non</v>
      </c>
      <c r="AB80" s="5">
        <f t="shared" si="56"/>
        <v>0</v>
      </c>
      <c r="AE80" s="26" t="str">
        <f t="shared" si="42"/>
        <v/>
      </c>
      <c r="AF80" s="26" t="str">
        <f t="shared" si="43"/>
        <v/>
      </c>
      <c r="AG80" s="26" t="str">
        <f t="shared" si="44"/>
        <v/>
      </c>
      <c r="AH80" s="26" t="str">
        <f t="shared" si="45"/>
        <v/>
      </c>
      <c r="AI80" s="26" t="str">
        <f t="shared" si="46"/>
        <v/>
      </c>
      <c r="AJ80" s="26" t="str">
        <f t="shared" si="47"/>
        <v/>
      </c>
      <c r="AK80" s="26" t="str">
        <f t="shared" si="48"/>
        <v/>
      </c>
      <c r="AL80" s="26" t="str">
        <f t="shared" si="49"/>
        <v/>
      </c>
      <c r="AM80" s="26" t="str">
        <f t="shared" si="50"/>
        <v/>
      </c>
      <c r="AN80" s="26">
        <f t="shared" si="51"/>
        <v>1</v>
      </c>
      <c r="AO80" s="26">
        <f t="shared" si="57"/>
        <v>53</v>
      </c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</row>
    <row r="81" spans="1:64" s="37" customFormat="1" x14ac:dyDescent="0.35">
      <c r="A81" s="31" t="s">
        <v>102</v>
      </c>
      <c r="B81" s="32">
        <v>43905</v>
      </c>
      <c r="C81" s="31"/>
      <c r="D81" s="31" t="str">
        <f t="shared" si="52"/>
        <v/>
      </c>
      <c r="E81" s="33"/>
      <c r="F81" s="33"/>
      <c r="G81" s="33">
        <v>0.33680555555555602</v>
      </c>
      <c r="H81" s="33">
        <v>0.5</v>
      </c>
      <c r="I81" s="33">
        <v>0.54513888888888895</v>
      </c>
      <c r="J81" s="33">
        <f t="shared" si="58"/>
        <v>4.5138888888888951E-2</v>
      </c>
      <c r="K81" s="33">
        <v>0.70833333333333304</v>
      </c>
      <c r="L81" s="33"/>
      <c r="M81" s="33"/>
      <c r="N81" s="33">
        <f t="shared" si="53"/>
        <v>0.32638888888888806</v>
      </c>
      <c r="O81" s="33">
        <f t="shared" si="59"/>
        <v>0</v>
      </c>
      <c r="P81" s="33">
        <f t="shared" si="60"/>
        <v>0.32638888888888806</v>
      </c>
      <c r="Q81" s="33">
        <f t="shared" si="61"/>
        <v>0</v>
      </c>
      <c r="R81" s="34">
        <f t="shared" si="62"/>
        <v>-8.3266726846886741E-16</v>
      </c>
      <c r="S81" s="34">
        <f t="shared" si="63"/>
        <v>-6.1617377866696188E-14</v>
      </c>
      <c r="T81" s="34">
        <f t="shared" si="64"/>
        <v>-6.1617377866696188E-14</v>
      </c>
      <c r="U81" s="33">
        <f t="shared" si="65"/>
        <v>0</v>
      </c>
      <c r="V81" s="35"/>
      <c r="W81" s="47">
        <f t="shared" si="54"/>
        <v>0</v>
      </c>
      <c r="X81" s="49">
        <f t="shared" si="55"/>
        <v>0</v>
      </c>
      <c r="Y81" s="36" t="str">
        <f t="shared" si="41"/>
        <v>non</v>
      </c>
      <c r="Z81" s="31"/>
      <c r="AA81" s="31"/>
      <c r="AB81" s="33">
        <f t="shared" si="56"/>
        <v>0</v>
      </c>
      <c r="AC81" s="31"/>
      <c r="AD81" s="31"/>
      <c r="AE81" s="37" t="str">
        <f t="shared" si="42"/>
        <v/>
      </c>
      <c r="AF81" s="37" t="str">
        <f t="shared" si="43"/>
        <v/>
      </c>
      <c r="AG81" s="37" t="str">
        <f t="shared" si="44"/>
        <v/>
      </c>
      <c r="AH81" s="37" t="str">
        <f t="shared" si="45"/>
        <v/>
      </c>
      <c r="AI81" s="37" t="str">
        <f t="shared" si="46"/>
        <v/>
      </c>
      <c r="AJ81" s="37" t="str">
        <f t="shared" si="47"/>
        <v/>
      </c>
      <c r="AK81" s="37" t="str">
        <f t="shared" si="48"/>
        <v/>
      </c>
      <c r="AL81" s="37" t="str">
        <f t="shared" si="49"/>
        <v/>
      </c>
      <c r="AM81" s="37" t="str">
        <f t="shared" si="50"/>
        <v/>
      </c>
      <c r="AN81" s="37">
        <f t="shared" si="51"/>
        <v>0</v>
      </c>
      <c r="AO81" s="37">
        <f t="shared" si="57"/>
        <v>53</v>
      </c>
      <c r="BC81" s="31"/>
      <c r="BD81" s="31"/>
      <c r="BE81" s="31"/>
      <c r="BF81" s="31"/>
      <c r="BG81" s="31"/>
      <c r="BH81" s="31"/>
      <c r="BI81" s="31"/>
      <c r="BJ81" s="31"/>
      <c r="BK81" s="31"/>
      <c r="BL81" s="31"/>
    </row>
    <row r="82" spans="1:64" s="37" customFormat="1" x14ac:dyDescent="0.35">
      <c r="A82" s="31" t="s">
        <v>103</v>
      </c>
      <c r="B82" s="32">
        <v>43906</v>
      </c>
      <c r="C82" s="31"/>
      <c r="D82" s="31" t="str">
        <f t="shared" si="52"/>
        <v/>
      </c>
      <c r="E82" s="33"/>
      <c r="F82" s="33"/>
      <c r="G82" s="33">
        <v>0.33680555555555602</v>
      </c>
      <c r="H82" s="33">
        <v>0.5</v>
      </c>
      <c r="I82" s="33">
        <v>0.54513888888888895</v>
      </c>
      <c r="J82" s="33">
        <f t="shared" si="58"/>
        <v>4.5138888888888951E-2</v>
      </c>
      <c r="K82" s="33">
        <v>0.70833333333333304</v>
      </c>
      <c r="L82" s="33"/>
      <c r="M82" s="33"/>
      <c r="N82" s="33">
        <f t="shared" si="53"/>
        <v>0.32638888888888806</v>
      </c>
      <c r="O82" s="33">
        <f t="shared" si="59"/>
        <v>0</v>
      </c>
      <c r="P82" s="33">
        <f t="shared" si="60"/>
        <v>0.32638888888888806</v>
      </c>
      <c r="Q82" s="33">
        <f t="shared" si="61"/>
        <v>0</v>
      </c>
      <c r="R82" s="34">
        <f t="shared" si="62"/>
        <v>-8.3266726846886741E-16</v>
      </c>
      <c r="S82" s="34">
        <f t="shared" si="63"/>
        <v>-6.2450045135165055E-14</v>
      </c>
      <c r="T82" s="34">
        <f t="shared" si="64"/>
        <v>-6.2450045135165055E-14</v>
      </c>
      <c r="U82" s="33">
        <f t="shared" si="65"/>
        <v>0</v>
      </c>
      <c r="V82" s="35"/>
      <c r="W82" s="47">
        <f t="shared" si="54"/>
        <v>0</v>
      </c>
      <c r="X82" s="49">
        <f t="shared" si="55"/>
        <v>0</v>
      </c>
      <c r="Y82" s="36" t="str">
        <f t="shared" si="41"/>
        <v>non</v>
      </c>
      <c r="Z82" s="31"/>
      <c r="AA82" s="31"/>
      <c r="AB82" s="33">
        <f t="shared" si="56"/>
        <v>0</v>
      </c>
      <c r="AC82" s="31"/>
      <c r="AD82" s="31"/>
      <c r="AE82" s="37" t="str">
        <f t="shared" si="42"/>
        <v/>
      </c>
      <c r="AF82" s="37" t="str">
        <f t="shared" si="43"/>
        <v/>
      </c>
      <c r="AG82" s="37" t="str">
        <f t="shared" si="44"/>
        <v/>
      </c>
      <c r="AH82" s="37" t="str">
        <f t="shared" si="45"/>
        <v/>
      </c>
      <c r="AI82" s="37" t="str">
        <f t="shared" si="46"/>
        <v/>
      </c>
      <c r="AJ82" s="37" t="str">
        <f t="shared" si="47"/>
        <v/>
      </c>
      <c r="AK82" s="37" t="str">
        <f t="shared" si="48"/>
        <v/>
      </c>
      <c r="AL82" s="37" t="str">
        <f t="shared" si="49"/>
        <v/>
      </c>
      <c r="AM82" s="37" t="str">
        <f t="shared" si="50"/>
        <v/>
      </c>
      <c r="AN82" s="37">
        <f t="shared" si="51"/>
        <v>0</v>
      </c>
      <c r="AO82" s="37">
        <f t="shared" si="57"/>
        <v>53</v>
      </c>
      <c r="BC82" s="31"/>
      <c r="BD82" s="31"/>
      <c r="BE82" s="31"/>
      <c r="BF82" s="31"/>
      <c r="BG82" s="31"/>
      <c r="BH82" s="31"/>
      <c r="BI82" s="31"/>
      <c r="BJ82" s="31"/>
      <c r="BK82" s="31"/>
      <c r="BL82" s="31"/>
    </row>
    <row r="83" spans="1:64" x14ac:dyDescent="0.35">
      <c r="A83" t="s">
        <v>104</v>
      </c>
      <c r="B83" s="1">
        <v>43907</v>
      </c>
      <c r="D83" t="str">
        <f t="shared" si="52"/>
        <v/>
      </c>
      <c r="E83" s="5"/>
      <c r="F83" s="5"/>
      <c r="G83" s="5">
        <v>0.33680555555555602</v>
      </c>
      <c r="H83" s="5">
        <v>0.5</v>
      </c>
      <c r="I83" s="5">
        <v>0.54513888888888895</v>
      </c>
      <c r="J83" s="5">
        <f t="shared" si="58"/>
        <v>4.5138888888888951E-2</v>
      </c>
      <c r="K83" s="5">
        <v>0.70833333333333304</v>
      </c>
      <c r="L83" s="5"/>
      <c r="M83" s="5"/>
      <c r="N83" s="5">
        <f t="shared" si="53"/>
        <v>0.32638888888888806</v>
      </c>
      <c r="O83" s="5">
        <f t="shared" si="59"/>
        <v>0</v>
      </c>
      <c r="P83" s="24">
        <f t="shared" si="60"/>
        <v>0.32638888888888806</v>
      </c>
      <c r="Q83" s="5">
        <f t="shared" si="61"/>
        <v>0</v>
      </c>
      <c r="R83" s="7">
        <f t="shared" si="62"/>
        <v>-8.3266726846886741E-16</v>
      </c>
      <c r="S83" s="7">
        <f t="shared" si="63"/>
        <v>-6.3282712403633923E-14</v>
      </c>
      <c r="T83" s="7">
        <f t="shared" si="64"/>
        <v>-6.3282712403633923E-14</v>
      </c>
      <c r="U83" s="5">
        <f t="shared" si="65"/>
        <v>0</v>
      </c>
      <c r="V83" s="30"/>
      <c r="W83" s="46">
        <f t="shared" si="54"/>
        <v>0</v>
      </c>
      <c r="X83" s="48">
        <f t="shared" si="55"/>
        <v>0</v>
      </c>
      <c r="Y83" s="6" t="str">
        <f t="shared" si="41"/>
        <v>non</v>
      </c>
      <c r="AB83" s="5">
        <f t="shared" si="56"/>
        <v>0</v>
      </c>
      <c r="AE83" s="26" t="str">
        <f t="shared" si="42"/>
        <v/>
      </c>
      <c r="AF83" s="26" t="str">
        <f t="shared" si="43"/>
        <v/>
      </c>
      <c r="AG83" s="26" t="str">
        <f t="shared" si="44"/>
        <v/>
      </c>
      <c r="AH83" s="26" t="str">
        <f t="shared" si="45"/>
        <v/>
      </c>
      <c r="AI83" s="26" t="str">
        <f t="shared" si="46"/>
        <v/>
      </c>
      <c r="AJ83" s="26" t="str">
        <f t="shared" si="47"/>
        <v/>
      </c>
      <c r="AK83" s="26" t="str">
        <f t="shared" si="48"/>
        <v/>
      </c>
      <c r="AL83" s="26" t="str">
        <f t="shared" si="49"/>
        <v/>
      </c>
      <c r="AM83" s="26" t="str">
        <f t="shared" si="50"/>
        <v/>
      </c>
      <c r="AN83" s="26">
        <f t="shared" si="51"/>
        <v>1</v>
      </c>
      <c r="AO83" s="26">
        <f t="shared" si="57"/>
        <v>54</v>
      </c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</row>
    <row r="84" spans="1:64" x14ac:dyDescent="0.35">
      <c r="A84" t="s">
        <v>98</v>
      </c>
      <c r="B84" s="1">
        <v>43908</v>
      </c>
      <c r="D84" t="str">
        <f t="shared" si="52"/>
        <v/>
      </c>
      <c r="E84" s="5"/>
      <c r="F84" s="5"/>
      <c r="G84" s="5">
        <v>0.33680555555555602</v>
      </c>
      <c r="H84" s="5">
        <v>0.5</v>
      </c>
      <c r="I84" s="5">
        <v>0.54513888888888895</v>
      </c>
      <c r="J84" s="5">
        <f t="shared" si="58"/>
        <v>4.5138888888888951E-2</v>
      </c>
      <c r="K84" s="5">
        <v>0.70833333333333304</v>
      </c>
      <c r="L84" s="5"/>
      <c r="M84" s="5"/>
      <c r="N84" s="5">
        <f t="shared" si="53"/>
        <v>0.32638888888888806</v>
      </c>
      <c r="O84" s="5">
        <f t="shared" si="59"/>
        <v>0</v>
      </c>
      <c r="P84" s="24">
        <f t="shared" si="60"/>
        <v>0.32638888888888806</v>
      </c>
      <c r="Q84" s="5">
        <f t="shared" si="61"/>
        <v>0</v>
      </c>
      <c r="R84" s="7">
        <f t="shared" si="62"/>
        <v>-8.3266726846886741E-16</v>
      </c>
      <c r="S84" s="7">
        <f t="shared" si="63"/>
        <v>-6.411537967210279E-14</v>
      </c>
      <c r="T84" s="7">
        <f t="shared" si="64"/>
        <v>-6.411537967210279E-14</v>
      </c>
      <c r="U84" s="5">
        <f t="shared" si="65"/>
        <v>0</v>
      </c>
      <c r="V84" s="30"/>
      <c r="W84" s="46">
        <f t="shared" si="54"/>
        <v>0</v>
      </c>
      <c r="X84" s="48">
        <f t="shared" si="55"/>
        <v>0</v>
      </c>
      <c r="Y84" s="6" t="str">
        <f t="shared" si="41"/>
        <v>non</v>
      </c>
      <c r="AB84" s="5">
        <f t="shared" si="56"/>
        <v>0</v>
      </c>
      <c r="AE84" s="26" t="str">
        <f t="shared" si="42"/>
        <v/>
      </c>
      <c r="AF84" s="26" t="str">
        <f t="shared" si="43"/>
        <v/>
      </c>
      <c r="AG84" s="26" t="str">
        <f t="shared" si="44"/>
        <v/>
      </c>
      <c r="AH84" s="26" t="str">
        <f t="shared" si="45"/>
        <v/>
      </c>
      <c r="AI84" s="26" t="str">
        <f t="shared" si="46"/>
        <v/>
      </c>
      <c r="AJ84" s="26" t="str">
        <f t="shared" si="47"/>
        <v/>
      </c>
      <c r="AK84" s="26" t="str">
        <f t="shared" si="48"/>
        <v/>
      </c>
      <c r="AL84" s="26" t="str">
        <f t="shared" si="49"/>
        <v/>
      </c>
      <c r="AM84" s="26" t="str">
        <f t="shared" si="50"/>
        <v/>
      </c>
      <c r="AN84" s="26">
        <f t="shared" si="51"/>
        <v>1</v>
      </c>
      <c r="AO84" s="26">
        <f t="shared" si="57"/>
        <v>55</v>
      </c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</row>
    <row r="85" spans="1:64" x14ac:dyDescent="0.35">
      <c r="A85" t="s">
        <v>99</v>
      </c>
      <c r="B85" s="1">
        <v>43909</v>
      </c>
      <c r="D85" t="str">
        <f t="shared" si="52"/>
        <v/>
      </c>
      <c r="E85" s="5"/>
      <c r="F85" s="5"/>
      <c r="G85" s="5">
        <v>0.33680555555555602</v>
      </c>
      <c r="H85" s="5">
        <v>0.5</v>
      </c>
      <c r="I85" s="5">
        <v>0.54513888888888895</v>
      </c>
      <c r="J85" s="5">
        <f t="shared" si="58"/>
        <v>4.5138888888888951E-2</v>
      </c>
      <c r="K85" s="5">
        <v>0.70833333333333304</v>
      </c>
      <c r="L85" s="5"/>
      <c r="M85" s="5"/>
      <c r="N85" s="5">
        <f t="shared" si="53"/>
        <v>0.32638888888888806</v>
      </c>
      <c r="O85" s="5">
        <f t="shared" si="59"/>
        <v>0</v>
      </c>
      <c r="P85" s="24">
        <f t="shared" si="60"/>
        <v>0.32638888888888806</v>
      </c>
      <c r="Q85" s="5">
        <f t="shared" si="61"/>
        <v>0</v>
      </c>
      <c r="R85" s="7">
        <f t="shared" si="62"/>
        <v>-8.3266726846886741E-16</v>
      </c>
      <c r="S85" s="7">
        <f t="shared" si="63"/>
        <v>-6.4948046940571658E-14</v>
      </c>
      <c r="T85" s="7">
        <f t="shared" si="64"/>
        <v>-6.4948046940571658E-14</v>
      </c>
      <c r="U85" s="5">
        <f t="shared" si="65"/>
        <v>0</v>
      </c>
      <c r="V85" s="30"/>
      <c r="W85" s="46">
        <f t="shared" si="54"/>
        <v>0</v>
      </c>
      <c r="X85" s="48">
        <f t="shared" si="55"/>
        <v>0</v>
      </c>
      <c r="Y85" s="6" t="str">
        <f t="shared" si="41"/>
        <v>non</v>
      </c>
      <c r="AB85" s="5">
        <f t="shared" si="56"/>
        <v>0</v>
      </c>
      <c r="AE85" s="26" t="str">
        <f t="shared" si="42"/>
        <v/>
      </c>
      <c r="AF85" s="26" t="str">
        <f t="shared" si="43"/>
        <v/>
      </c>
      <c r="AG85" s="26" t="str">
        <f t="shared" si="44"/>
        <v/>
      </c>
      <c r="AH85" s="26" t="str">
        <f t="shared" si="45"/>
        <v/>
      </c>
      <c r="AI85" s="26" t="str">
        <f t="shared" si="46"/>
        <v/>
      </c>
      <c r="AJ85" s="26" t="str">
        <f t="shared" si="47"/>
        <v/>
      </c>
      <c r="AK85" s="26" t="str">
        <f t="shared" si="48"/>
        <v/>
      </c>
      <c r="AL85" s="26" t="str">
        <f t="shared" si="49"/>
        <v/>
      </c>
      <c r="AM85" s="26" t="str">
        <f t="shared" si="50"/>
        <v/>
      </c>
      <c r="AN85" s="26">
        <f t="shared" si="51"/>
        <v>1</v>
      </c>
      <c r="AO85" s="26">
        <f t="shared" si="57"/>
        <v>56</v>
      </c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</row>
    <row r="86" spans="1:64" x14ac:dyDescent="0.35">
      <c r="A86" t="s">
        <v>100</v>
      </c>
      <c r="B86" s="1">
        <v>43910</v>
      </c>
      <c r="D86" t="str">
        <f t="shared" si="52"/>
        <v/>
      </c>
      <c r="E86" s="5"/>
      <c r="F86" s="5"/>
      <c r="G86" s="5">
        <v>0.33680555555555602</v>
      </c>
      <c r="H86" s="5">
        <v>0.5</v>
      </c>
      <c r="I86" s="5">
        <v>0.54513888888888895</v>
      </c>
      <c r="J86" s="5">
        <f t="shared" si="58"/>
        <v>4.5138888888888951E-2</v>
      </c>
      <c r="K86" s="5">
        <v>0.70833333333333304</v>
      </c>
      <c r="L86" s="5"/>
      <c r="M86" s="5"/>
      <c r="N86" s="5">
        <f t="shared" si="53"/>
        <v>0.32638888888888806</v>
      </c>
      <c r="O86" s="5">
        <f t="shared" si="59"/>
        <v>0</v>
      </c>
      <c r="P86" s="24">
        <f t="shared" si="60"/>
        <v>0.32638888888888806</v>
      </c>
      <c r="Q86" s="5">
        <f t="shared" si="61"/>
        <v>0</v>
      </c>
      <c r="R86" s="7">
        <f t="shared" si="62"/>
        <v>-8.3266726846886741E-16</v>
      </c>
      <c r="S86" s="7">
        <f t="shared" si="63"/>
        <v>-6.5780714209040525E-14</v>
      </c>
      <c r="T86" s="7">
        <f t="shared" si="64"/>
        <v>-6.5780714209040525E-14</v>
      </c>
      <c r="U86" s="5">
        <f t="shared" si="65"/>
        <v>0</v>
      </c>
      <c r="V86" s="30"/>
      <c r="W86" s="46">
        <f t="shared" si="54"/>
        <v>0</v>
      </c>
      <c r="X86" s="48">
        <f t="shared" si="55"/>
        <v>0</v>
      </c>
      <c r="Y86" s="6" t="str">
        <f t="shared" si="41"/>
        <v>non</v>
      </c>
      <c r="AB86" s="5">
        <f t="shared" si="56"/>
        <v>0</v>
      </c>
      <c r="AE86" s="26" t="str">
        <f t="shared" si="42"/>
        <v/>
      </c>
      <c r="AF86" s="26" t="str">
        <f t="shared" si="43"/>
        <v/>
      </c>
      <c r="AG86" s="26" t="str">
        <f t="shared" si="44"/>
        <v/>
      </c>
      <c r="AH86" s="26" t="str">
        <f t="shared" si="45"/>
        <v/>
      </c>
      <c r="AI86" s="26" t="str">
        <f t="shared" si="46"/>
        <v/>
      </c>
      <c r="AJ86" s="26" t="str">
        <f t="shared" si="47"/>
        <v/>
      </c>
      <c r="AK86" s="26" t="str">
        <f t="shared" si="48"/>
        <v/>
      </c>
      <c r="AL86" s="26" t="str">
        <f t="shared" si="49"/>
        <v/>
      </c>
      <c r="AM86" s="26" t="str">
        <f t="shared" si="50"/>
        <v/>
      </c>
      <c r="AN86" s="26">
        <f t="shared" si="51"/>
        <v>1</v>
      </c>
      <c r="AO86" s="26">
        <f t="shared" si="57"/>
        <v>57</v>
      </c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</row>
    <row r="87" spans="1:64" x14ac:dyDescent="0.35">
      <c r="A87" t="s">
        <v>101</v>
      </c>
      <c r="B87" s="1">
        <v>43911</v>
      </c>
      <c r="D87" t="str">
        <f t="shared" si="52"/>
        <v/>
      </c>
      <c r="E87" s="5"/>
      <c r="F87" s="5"/>
      <c r="G87" s="5">
        <v>0.33680555555555602</v>
      </c>
      <c r="H87" s="5">
        <v>0.5</v>
      </c>
      <c r="I87" s="5">
        <v>0.54513888888888895</v>
      </c>
      <c r="J87" s="5">
        <f t="shared" si="58"/>
        <v>4.5138888888888951E-2</v>
      </c>
      <c r="K87" s="5">
        <v>0.70833333333333304</v>
      </c>
      <c r="L87" s="5"/>
      <c r="M87" s="5"/>
      <c r="N87" s="5">
        <f t="shared" si="53"/>
        <v>0.32638888888888806</v>
      </c>
      <c r="O87" s="5">
        <f t="shared" si="59"/>
        <v>0</v>
      </c>
      <c r="P87" s="24">
        <f t="shared" si="60"/>
        <v>0.32638888888888806</v>
      </c>
      <c r="Q87" s="5">
        <f t="shared" si="61"/>
        <v>0</v>
      </c>
      <c r="R87" s="7">
        <f t="shared" si="62"/>
        <v>-8.3266726846886741E-16</v>
      </c>
      <c r="S87" s="7">
        <f t="shared" si="63"/>
        <v>-6.6613381477509392E-14</v>
      </c>
      <c r="T87" s="7">
        <f t="shared" si="64"/>
        <v>-6.6613381477509392E-14</v>
      </c>
      <c r="U87" s="5">
        <f t="shared" si="65"/>
        <v>0</v>
      </c>
      <c r="V87" s="30"/>
      <c r="W87" s="46">
        <f t="shared" si="54"/>
        <v>0</v>
      </c>
      <c r="X87" s="48">
        <f t="shared" si="55"/>
        <v>0</v>
      </c>
      <c r="Y87" s="6" t="str">
        <f t="shared" si="41"/>
        <v>non</v>
      </c>
      <c r="AB87" s="5">
        <f t="shared" si="56"/>
        <v>0</v>
      </c>
      <c r="AE87" s="26" t="str">
        <f t="shared" si="42"/>
        <v/>
      </c>
      <c r="AF87" s="26" t="str">
        <f t="shared" si="43"/>
        <v/>
      </c>
      <c r="AG87" s="26" t="str">
        <f t="shared" si="44"/>
        <v/>
      </c>
      <c r="AH87" s="26" t="str">
        <f t="shared" si="45"/>
        <v/>
      </c>
      <c r="AI87" s="26" t="str">
        <f t="shared" si="46"/>
        <v/>
      </c>
      <c r="AJ87" s="26" t="str">
        <f t="shared" si="47"/>
        <v/>
      </c>
      <c r="AK87" s="26" t="str">
        <f t="shared" si="48"/>
        <v/>
      </c>
      <c r="AL87" s="26" t="str">
        <f t="shared" si="49"/>
        <v/>
      </c>
      <c r="AM87" s="26" t="str">
        <f t="shared" si="50"/>
        <v/>
      </c>
      <c r="AN87" s="26">
        <f t="shared" si="51"/>
        <v>1</v>
      </c>
      <c r="AO87" s="26">
        <f t="shared" si="57"/>
        <v>58</v>
      </c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</row>
    <row r="88" spans="1:64" s="37" customFormat="1" x14ac:dyDescent="0.35">
      <c r="A88" s="31" t="s">
        <v>102</v>
      </c>
      <c r="B88" s="32">
        <v>43912</v>
      </c>
      <c r="C88" s="31"/>
      <c r="D88" s="31" t="str">
        <f t="shared" si="52"/>
        <v/>
      </c>
      <c r="E88" s="33"/>
      <c r="F88" s="33"/>
      <c r="G88" s="33">
        <v>0.33680555555555602</v>
      </c>
      <c r="H88" s="33">
        <v>0.5</v>
      </c>
      <c r="I88" s="33">
        <v>0.54513888888888895</v>
      </c>
      <c r="J88" s="33">
        <f t="shared" si="58"/>
        <v>4.5138888888888951E-2</v>
      </c>
      <c r="K88" s="33">
        <v>0.70833333333333304</v>
      </c>
      <c r="L88" s="33"/>
      <c r="M88" s="33"/>
      <c r="N88" s="33">
        <f t="shared" si="53"/>
        <v>0.32638888888888806</v>
      </c>
      <c r="O88" s="33">
        <f t="shared" si="59"/>
        <v>0</v>
      </c>
      <c r="P88" s="33">
        <f t="shared" si="60"/>
        <v>0.32638888888888806</v>
      </c>
      <c r="Q88" s="33">
        <f t="shared" si="61"/>
        <v>0</v>
      </c>
      <c r="R88" s="34">
        <f t="shared" si="62"/>
        <v>-8.3266726846886741E-16</v>
      </c>
      <c r="S88" s="34">
        <f t="shared" si="63"/>
        <v>-6.744604874597826E-14</v>
      </c>
      <c r="T88" s="34">
        <f t="shared" si="64"/>
        <v>-6.744604874597826E-14</v>
      </c>
      <c r="U88" s="33">
        <f t="shared" si="65"/>
        <v>0</v>
      </c>
      <c r="V88" s="35"/>
      <c r="W88" s="47">
        <f t="shared" si="54"/>
        <v>0</v>
      </c>
      <c r="X88" s="49">
        <f t="shared" si="55"/>
        <v>0</v>
      </c>
      <c r="Y88" s="36" t="str">
        <f t="shared" si="41"/>
        <v>non</v>
      </c>
      <c r="Z88" s="31"/>
      <c r="AA88" s="31"/>
      <c r="AB88" s="33">
        <f t="shared" si="56"/>
        <v>0</v>
      </c>
      <c r="AC88" s="31"/>
      <c r="AD88" s="31"/>
      <c r="AE88" s="37" t="str">
        <f t="shared" si="42"/>
        <v/>
      </c>
      <c r="AF88" s="37" t="str">
        <f t="shared" si="43"/>
        <v/>
      </c>
      <c r="AG88" s="37" t="str">
        <f t="shared" si="44"/>
        <v/>
      </c>
      <c r="AH88" s="37" t="str">
        <f t="shared" si="45"/>
        <v/>
      </c>
      <c r="AI88" s="37" t="str">
        <f t="shared" si="46"/>
        <v/>
      </c>
      <c r="AJ88" s="37" t="str">
        <f t="shared" si="47"/>
        <v/>
      </c>
      <c r="AK88" s="37" t="str">
        <f t="shared" si="48"/>
        <v/>
      </c>
      <c r="AL88" s="37" t="str">
        <f t="shared" si="49"/>
        <v/>
      </c>
      <c r="AM88" s="37" t="str">
        <f t="shared" si="50"/>
        <v/>
      </c>
      <c r="AN88" s="37">
        <f t="shared" si="51"/>
        <v>0</v>
      </c>
      <c r="AO88" s="37">
        <f t="shared" si="57"/>
        <v>58</v>
      </c>
      <c r="BC88" s="31"/>
      <c r="BD88" s="31"/>
      <c r="BE88" s="31"/>
      <c r="BF88" s="31"/>
      <c r="BG88" s="31"/>
      <c r="BH88" s="31"/>
      <c r="BI88" s="31"/>
      <c r="BJ88" s="31"/>
      <c r="BK88" s="31"/>
      <c r="BL88" s="31"/>
    </row>
    <row r="89" spans="1:64" s="37" customFormat="1" x14ac:dyDescent="0.35">
      <c r="A89" s="31" t="s">
        <v>103</v>
      </c>
      <c r="B89" s="32">
        <v>43913</v>
      </c>
      <c r="C89" s="31"/>
      <c r="D89" s="31" t="str">
        <f t="shared" si="52"/>
        <v/>
      </c>
      <c r="E89" s="33"/>
      <c r="F89" s="33"/>
      <c r="G89" s="33">
        <v>0.33680555555555602</v>
      </c>
      <c r="H89" s="33">
        <v>0.5</v>
      </c>
      <c r="I89" s="33">
        <v>0.54513888888888895</v>
      </c>
      <c r="J89" s="33">
        <f t="shared" si="58"/>
        <v>4.5138888888888951E-2</v>
      </c>
      <c r="K89" s="33">
        <v>0.70833333333333304</v>
      </c>
      <c r="L89" s="33"/>
      <c r="M89" s="33"/>
      <c r="N89" s="33">
        <f t="shared" si="53"/>
        <v>0.32638888888888806</v>
      </c>
      <c r="O89" s="33">
        <f t="shared" si="59"/>
        <v>0</v>
      </c>
      <c r="P89" s="33">
        <f t="shared" si="60"/>
        <v>0.32638888888888806</v>
      </c>
      <c r="Q89" s="33">
        <f t="shared" si="61"/>
        <v>0</v>
      </c>
      <c r="R89" s="34">
        <f t="shared" si="62"/>
        <v>-8.3266726846886741E-16</v>
      </c>
      <c r="S89" s="34">
        <f t="shared" si="63"/>
        <v>-6.8278716014447127E-14</v>
      </c>
      <c r="T89" s="34">
        <f t="shared" si="64"/>
        <v>-6.8278716014447127E-14</v>
      </c>
      <c r="U89" s="33">
        <f t="shared" si="65"/>
        <v>0</v>
      </c>
      <c r="V89" s="35"/>
      <c r="W89" s="47">
        <f t="shared" si="54"/>
        <v>0</v>
      </c>
      <c r="X89" s="49">
        <f t="shared" si="55"/>
        <v>0</v>
      </c>
      <c r="Y89" s="36" t="str">
        <f t="shared" si="41"/>
        <v>non</v>
      </c>
      <c r="Z89" s="31"/>
      <c r="AA89" s="31"/>
      <c r="AB89" s="33">
        <f t="shared" si="56"/>
        <v>0</v>
      </c>
      <c r="AC89" s="31"/>
      <c r="AD89" s="31"/>
      <c r="AE89" s="37" t="str">
        <f t="shared" si="42"/>
        <v/>
      </c>
      <c r="AF89" s="37" t="str">
        <f t="shared" si="43"/>
        <v/>
      </c>
      <c r="AG89" s="37" t="str">
        <f t="shared" si="44"/>
        <v/>
      </c>
      <c r="AH89" s="37" t="str">
        <f t="shared" si="45"/>
        <v/>
      </c>
      <c r="AI89" s="37" t="str">
        <f t="shared" si="46"/>
        <v/>
      </c>
      <c r="AJ89" s="37" t="str">
        <f t="shared" si="47"/>
        <v/>
      </c>
      <c r="AK89" s="37" t="str">
        <f t="shared" si="48"/>
        <v/>
      </c>
      <c r="AL89" s="37" t="str">
        <f t="shared" si="49"/>
        <v/>
      </c>
      <c r="AM89" s="37" t="str">
        <f t="shared" si="50"/>
        <v/>
      </c>
      <c r="AN89" s="37">
        <f t="shared" si="51"/>
        <v>0</v>
      </c>
      <c r="AO89" s="37">
        <f t="shared" si="57"/>
        <v>58</v>
      </c>
      <c r="BC89" s="31"/>
      <c r="BD89" s="31"/>
      <c r="BE89" s="31"/>
      <c r="BF89" s="31"/>
      <c r="BG89" s="31"/>
      <c r="BH89" s="31"/>
      <c r="BI89" s="31"/>
      <c r="BJ89" s="31"/>
      <c r="BK89" s="31"/>
      <c r="BL89" s="31"/>
    </row>
    <row r="90" spans="1:64" x14ac:dyDescent="0.35">
      <c r="A90" t="s">
        <v>104</v>
      </c>
      <c r="B90" s="1">
        <v>43914</v>
      </c>
      <c r="D90" t="str">
        <f t="shared" si="52"/>
        <v/>
      </c>
      <c r="E90" s="5"/>
      <c r="F90" s="5"/>
      <c r="G90" s="5">
        <v>0.33680555555555602</v>
      </c>
      <c r="H90" s="5">
        <v>0.5</v>
      </c>
      <c r="I90" s="5">
        <v>0.54513888888888895</v>
      </c>
      <c r="J90" s="5">
        <f t="shared" si="58"/>
        <v>4.5138888888888951E-2</v>
      </c>
      <c r="K90" s="5">
        <v>0.70833333333333304</v>
      </c>
      <c r="L90" s="5"/>
      <c r="M90" s="5"/>
      <c r="N90" s="5">
        <f t="shared" si="53"/>
        <v>0.32638888888888806</v>
      </c>
      <c r="O90" s="5">
        <f t="shared" si="59"/>
        <v>0</v>
      </c>
      <c r="P90" s="24">
        <f t="shared" si="60"/>
        <v>0.32638888888888806</v>
      </c>
      <c r="Q90" s="5">
        <f t="shared" si="61"/>
        <v>0</v>
      </c>
      <c r="R90" s="7">
        <f t="shared" si="62"/>
        <v>-8.3266726846886741E-16</v>
      </c>
      <c r="S90" s="7">
        <f t="shared" si="63"/>
        <v>-6.9111383282915995E-14</v>
      </c>
      <c r="T90" s="7">
        <f t="shared" si="64"/>
        <v>-6.9111383282915995E-14</v>
      </c>
      <c r="U90" s="5">
        <f t="shared" si="65"/>
        <v>0</v>
      </c>
      <c r="V90" s="30"/>
      <c r="W90" s="46">
        <f t="shared" si="54"/>
        <v>0</v>
      </c>
      <c r="X90" s="48">
        <f t="shared" si="55"/>
        <v>0</v>
      </c>
      <c r="Y90" s="6" t="str">
        <f t="shared" si="41"/>
        <v>non</v>
      </c>
      <c r="AB90" s="5">
        <f t="shared" si="56"/>
        <v>0</v>
      </c>
      <c r="AE90" s="26" t="str">
        <f t="shared" si="42"/>
        <v/>
      </c>
      <c r="AF90" s="26" t="str">
        <f t="shared" si="43"/>
        <v/>
      </c>
      <c r="AG90" s="26" t="str">
        <f t="shared" si="44"/>
        <v/>
      </c>
      <c r="AH90" s="26" t="str">
        <f t="shared" si="45"/>
        <v/>
      </c>
      <c r="AI90" s="26" t="str">
        <f t="shared" si="46"/>
        <v/>
      </c>
      <c r="AJ90" s="26" t="str">
        <f t="shared" si="47"/>
        <v/>
      </c>
      <c r="AK90" s="26" t="str">
        <f t="shared" si="48"/>
        <v/>
      </c>
      <c r="AL90" s="26" t="str">
        <f t="shared" si="49"/>
        <v/>
      </c>
      <c r="AM90" s="26" t="str">
        <f t="shared" si="50"/>
        <v/>
      </c>
      <c r="AN90" s="26">
        <f t="shared" si="51"/>
        <v>1</v>
      </c>
      <c r="AO90" s="26">
        <f t="shared" si="57"/>
        <v>59</v>
      </c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</row>
    <row r="91" spans="1:64" x14ac:dyDescent="0.35">
      <c r="A91" t="s">
        <v>98</v>
      </c>
      <c r="B91" s="1">
        <v>43915</v>
      </c>
      <c r="D91" t="str">
        <f t="shared" si="52"/>
        <v/>
      </c>
      <c r="E91" s="5"/>
      <c r="F91" s="5"/>
      <c r="G91" s="5">
        <v>0.33680555555555602</v>
      </c>
      <c r="H91" s="5">
        <v>0.5</v>
      </c>
      <c r="I91" s="5">
        <v>0.54513888888888895</v>
      </c>
      <c r="J91" s="5">
        <f t="shared" si="58"/>
        <v>4.5138888888888951E-2</v>
      </c>
      <c r="K91" s="5">
        <v>0.70833333333333304</v>
      </c>
      <c r="L91" s="5"/>
      <c r="M91" s="5"/>
      <c r="N91" s="5">
        <f t="shared" si="53"/>
        <v>0.32638888888888806</v>
      </c>
      <c r="O91" s="5">
        <f t="shared" si="59"/>
        <v>0</v>
      </c>
      <c r="P91" s="24">
        <f t="shared" si="60"/>
        <v>0.32638888888888806</v>
      </c>
      <c r="Q91" s="5">
        <f t="shared" si="61"/>
        <v>0</v>
      </c>
      <c r="R91" s="7">
        <f t="shared" si="62"/>
        <v>-8.3266726846886741E-16</v>
      </c>
      <c r="S91" s="7">
        <f t="shared" si="63"/>
        <v>-6.9944050551384862E-14</v>
      </c>
      <c r="T91" s="7">
        <f t="shared" si="64"/>
        <v>-6.9944050551384862E-14</v>
      </c>
      <c r="U91" s="5">
        <f t="shared" si="65"/>
        <v>0</v>
      </c>
      <c r="V91" s="30"/>
      <c r="W91" s="46">
        <f t="shared" si="54"/>
        <v>0</v>
      </c>
      <c r="X91" s="48">
        <f t="shared" si="55"/>
        <v>0</v>
      </c>
      <c r="Y91" s="6" t="str">
        <f t="shared" si="41"/>
        <v>non</v>
      </c>
      <c r="AB91" s="5">
        <f t="shared" si="56"/>
        <v>0</v>
      </c>
      <c r="AE91" s="26" t="str">
        <f t="shared" si="42"/>
        <v/>
      </c>
      <c r="AF91" s="26" t="str">
        <f t="shared" si="43"/>
        <v/>
      </c>
      <c r="AG91" s="26" t="str">
        <f t="shared" si="44"/>
        <v/>
      </c>
      <c r="AH91" s="26" t="str">
        <f t="shared" si="45"/>
        <v/>
      </c>
      <c r="AI91" s="26" t="str">
        <f t="shared" si="46"/>
        <v/>
      </c>
      <c r="AJ91" s="26" t="str">
        <f t="shared" si="47"/>
        <v/>
      </c>
      <c r="AK91" s="26" t="str">
        <f t="shared" si="48"/>
        <v/>
      </c>
      <c r="AL91" s="26" t="str">
        <f t="shared" si="49"/>
        <v/>
      </c>
      <c r="AM91" s="26" t="str">
        <f t="shared" si="50"/>
        <v/>
      </c>
      <c r="AN91" s="26">
        <f t="shared" si="51"/>
        <v>1</v>
      </c>
      <c r="AO91" s="26">
        <f t="shared" si="57"/>
        <v>60</v>
      </c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</row>
    <row r="92" spans="1:64" x14ac:dyDescent="0.35">
      <c r="A92" t="s">
        <v>99</v>
      </c>
      <c r="B92" s="1">
        <v>43916</v>
      </c>
      <c r="D92" t="str">
        <f t="shared" si="52"/>
        <v/>
      </c>
      <c r="E92" s="5"/>
      <c r="F92" s="5"/>
      <c r="G92" s="5">
        <v>0.33680555555555602</v>
      </c>
      <c r="H92" s="5">
        <v>0.5</v>
      </c>
      <c r="I92" s="5">
        <v>0.54513888888888895</v>
      </c>
      <c r="J92" s="5">
        <f t="shared" si="58"/>
        <v>4.5138888888888951E-2</v>
      </c>
      <c r="K92" s="5">
        <v>0.70833333333333304</v>
      </c>
      <c r="L92" s="5"/>
      <c r="M92" s="5"/>
      <c r="N92" s="5">
        <f t="shared" si="53"/>
        <v>0.32638888888888806</v>
      </c>
      <c r="O92" s="5">
        <f t="shared" si="59"/>
        <v>0</v>
      </c>
      <c r="P92" s="24">
        <f t="shared" si="60"/>
        <v>0.32638888888888806</v>
      </c>
      <c r="Q92" s="5">
        <f t="shared" si="61"/>
        <v>0</v>
      </c>
      <c r="R92" s="7">
        <f t="shared" si="62"/>
        <v>-8.3266726846886741E-16</v>
      </c>
      <c r="S92" s="7">
        <f t="shared" si="63"/>
        <v>-7.0776717819853729E-14</v>
      </c>
      <c r="T92" s="7">
        <f t="shared" si="64"/>
        <v>-7.0776717819853729E-14</v>
      </c>
      <c r="U92" s="5">
        <f t="shared" si="65"/>
        <v>0</v>
      </c>
      <c r="V92" s="30"/>
      <c r="W92" s="46">
        <f t="shared" si="54"/>
        <v>0</v>
      </c>
      <c r="X92" s="48">
        <f t="shared" si="55"/>
        <v>0</v>
      </c>
      <c r="Y92" s="6" t="str">
        <f t="shared" si="41"/>
        <v>non</v>
      </c>
      <c r="AB92" s="5">
        <f t="shared" si="56"/>
        <v>0</v>
      </c>
      <c r="AE92" s="26" t="str">
        <f t="shared" si="42"/>
        <v/>
      </c>
      <c r="AF92" s="26" t="str">
        <f t="shared" si="43"/>
        <v/>
      </c>
      <c r="AG92" s="26" t="str">
        <f t="shared" si="44"/>
        <v/>
      </c>
      <c r="AH92" s="26" t="str">
        <f t="shared" si="45"/>
        <v/>
      </c>
      <c r="AI92" s="26" t="str">
        <f t="shared" si="46"/>
        <v/>
      </c>
      <c r="AJ92" s="26" t="str">
        <f t="shared" si="47"/>
        <v/>
      </c>
      <c r="AK92" s="26" t="str">
        <f t="shared" si="48"/>
        <v/>
      </c>
      <c r="AL92" s="26" t="str">
        <f t="shared" si="49"/>
        <v/>
      </c>
      <c r="AM92" s="26" t="str">
        <f t="shared" si="50"/>
        <v/>
      </c>
      <c r="AN92" s="26">
        <f t="shared" si="51"/>
        <v>1</v>
      </c>
      <c r="AO92" s="26">
        <f t="shared" si="57"/>
        <v>61</v>
      </c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</row>
    <row r="93" spans="1:64" x14ac:dyDescent="0.35">
      <c r="A93" t="s">
        <v>100</v>
      </c>
      <c r="B93" s="1">
        <v>43917</v>
      </c>
      <c r="D93" t="str">
        <f t="shared" si="52"/>
        <v/>
      </c>
      <c r="E93" s="5"/>
      <c r="F93" s="5"/>
      <c r="G93" s="5">
        <v>0.33680555555555602</v>
      </c>
      <c r="H93" s="5">
        <v>0.5</v>
      </c>
      <c r="I93" s="5">
        <v>0.54513888888888895</v>
      </c>
      <c r="J93" s="5">
        <f t="shared" si="58"/>
        <v>4.5138888888888951E-2</v>
      </c>
      <c r="K93" s="5">
        <v>0.70833333333333304</v>
      </c>
      <c r="L93" s="5"/>
      <c r="M93" s="5"/>
      <c r="N93" s="5">
        <f t="shared" si="53"/>
        <v>0.32638888888888806</v>
      </c>
      <c r="O93" s="5">
        <f t="shared" si="59"/>
        <v>0</v>
      </c>
      <c r="P93" s="24">
        <f t="shared" si="60"/>
        <v>0.32638888888888806</v>
      </c>
      <c r="Q93" s="5">
        <f t="shared" si="61"/>
        <v>0</v>
      </c>
      <c r="R93" s="7">
        <f t="shared" si="62"/>
        <v>-8.3266726846886741E-16</v>
      </c>
      <c r="S93" s="7">
        <f t="shared" si="63"/>
        <v>-7.1609385088322597E-14</v>
      </c>
      <c r="T93" s="7">
        <f t="shared" si="64"/>
        <v>-7.1609385088322597E-14</v>
      </c>
      <c r="U93" s="5">
        <f t="shared" si="65"/>
        <v>0</v>
      </c>
      <c r="V93" s="30"/>
      <c r="W93" s="46">
        <f t="shared" si="54"/>
        <v>0</v>
      </c>
      <c r="X93" s="48">
        <f t="shared" si="55"/>
        <v>0</v>
      </c>
      <c r="Y93" s="6" t="str">
        <f t="shared" si="41"/>
        <v>non</v>
      </c>
      <c r="AB93" s="5">
        <f t="shared" si="56"/>
        <v>0</v>
      </c>
      <c r="AE93" s="26" t="str">
        <f t="shared" si="42"/>
        <v/>
      </c>
      <c r="AF93" s="26" t="str">
        <f t="shared" si="43"/>
        <v/>
      </c>
      <c r="AG93" s="26" t="str">
        <f t="shared" si="44"/>
        <v/>
      </c>
      <c r="AH93" s="26" t="str">
        <f t="shared" si="45"/>
        <v/>
      </c>
      <c r="AI93" s="26" t="str">
        <f t="shared" si="46"/>
        <v/>
      </c>
      <c r="AJ93" s="26" t="str">
        <f t="shared" si="47"/>
        <v/>
      </c>
      <c r="AK93" s="26" t="str">
        <f t="shared" si="48"/>
        <v/>
      </c>
      <c r="AL93" s="26" t="str">
        <f t="shared" si="49"/>
        <v/>
      </c>
      <c r="AM93" s="26" t="str">
        <f t="shared" si="50"/>
        <v/>
      </c>
      <c r="AN93" s="26">
        <f t="shared" si="51"/>
        <v>1</v>
      </c>
      <c r="AO93" s="26">
        <f t="shared" si="57"/>
        <v>62</v>
      </c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</row>
    <row r="94" spans="1:64" x14ac:dyDescent="0.35">
      <c r="A94" t="s">
        <v>101</v>
      </c>
      <c r="B94" s="1">
        <v>43918</v>
      </c>
      <c r="D94" t="str">
        <f t="shared" si="52"/>
        <v/>
      </c>
      <c r="E94" s="5"/>
      <c r="F94" s="5"/>
      <c r="G94" s="5">
        <v>0.33680555555555602</v>
      </c>
      <c r="H94" s="5">
        <v>0.5</v>
      </c>
      <c r="I94" s="5">
        <v>0.54513888888888895</v>
      </c>
      <c r="J94" s="5">
        <f t="shared" si="58"/>
        <v>4.5138888888888951E-2</v>
      </c>
      <c r="K94" s="5">
        <v>0.70833333333333304</v>
      </c>
      <c r="L94" s="5"/>
      <c r="M94" s="5"/>
      <c r="N94" s="5">
        <f t="shared" si="53"/>
        <v>0.32638888888888806</v>
      </c>
      <c r="O94" s="5">
        <f t="shared" si="59"/>
        <v>0</v>
      </c>
      <c r="P94" s="24">
        <f t="shared" si="60"/>
        <v>0.32638888888888806</v>
      </c>
      <c r="Q94" s="5">
        <f t="shared" si="61"/>
        <v>0</v>
      </c>
      <c r="R94" s="7">
        <f t="shared" si="62"/>
        <v>-8.3266726846886741E-16</v>
      </c>
      <c r="S94" s="7">
        <f t="shared" si="63"/>
        <v>-7.2442052356791464E-14</v>
      </c>
      <c r="T94" s="7">
        <f t="shared" si="64"/>
        <v>-7.2442052356791464E-14</v>
      </c>
      <c r="U94" s="5">
        <f t="shared" si="65"/>
        <v>0</v>
      </c>
      <c r="V94" s="30"/>
      <c r="W94" s="46">
        <f t="shared" si="54"/>
        <v>0</v>
      </c>
      <c r="X94" s="48">
        <f t="shared" si="55"/>
        <v>0</v>
      </c>
      <c r="Y94" s="6" t="str">
        <f t="shared" si="41"/>
        <v>non</v>
      </c>
      <c r="AB94" s="5">
        <f t="shared" si="56"/>
        <v>0</v>
      </c>
      <c r="AE94" s="26" t="str">
        <f t="shared" si="42"/>
        <v/>
      </c>
      <c r="AF94" s="26" t="str">
        <f t="shared" si="43"/>
        <v/>
      </c>
      <c r="AG94" s="26" t="str">
        <f t="shared" si="44"/>
        <v/>
      </c>
      <c r="AH94" s="26" t="str">
        <f t="shared" si="45"/>
        <v/>
      </c>
      <c r="AI94" s="26" t="str">
        <f t="shared" si="46"/>
        <v/>
      </c>
      <c r="AJ94" s="26" t="str">
        <f t="shared" si="47"/>
        <v/>
      </c>
      <c r="AK94" s="26" t="str">
        <f t="shared" si="48"/>
        <v/>
      </c>
      <c r="AL94" s="26" t="str">
        <f t="shared" si="49"/>
        <v/>
      </c>
      <c r="AM94" s="26" t="str">
        <f t="shared" si="50"/>
        <v/>
      </c>
      <c r="AN94" s="26">
        <f t="shared" si="51"/>
        <v>1</v>
      </c>
      <c r="AO94" s="26">
        <f t="shared" si="57"/>
        <v>63</v>
      </c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</row>
    <row r="95" spans="1:64" s="37" customFormat="1" x14ac:dyDescent="0.35">
      <c r="A95" s="31" t="s">
        <v>102</v>
      </c>
      <c r="B95" s="32">
        <v>43919</v>
      </c>
      <c r="C95" s="31"/>
      <c r="D95" s="31" t="str">
        <f t="shared" si="52"/>
        <v/>
      </c>
      <c r="E95" s="33"/>
      <c r="F95" s="33"/>
      <c r="G95" s="33">
        <v>0.33680555555555602</v>
      </c>
      <c r="H95" s="33">
        <v>0.5</v>
      </c>
      <c r="I95" s="33">
        <v>0.54513888888888895</v>
      </c>
      <c r="J95" s="33">
        <f t="shared" si="58"/>
        <v>4.5138888888888951E-2</v>
      </c>
      <c r="K95" s="33">
        <v>0.70833333333333304</v>
      </c>
      <c r="L95" s="33"/>
      <c r="M95" s="33"/>
      <c r="N95" s="33">
        <f t="shared" si="53"/>
        <v>0.32638888888888806</v>
      </c>
      <c r="O95" s="33">
        <f t="shared" si="59"/>
        <v>0</v>
      </c>
      <c r="P95" s="33">
        <f t="shared" si="60"/>
        <v>0.32638888888888806</v>
      </c>
      <c r="Q95" s="33">
        <f t="shared" si="61"/>
        <v>0</v>
      </c>
      <c r="R95" s="34">
        <f t="shared" si="62"/>
        <v>-8.3266726846886741E-16</v>
      </c>
      <c r="S95" s="34">
        <f t="shared" si="63"/>
        <v>-7.3274719625260332E-14</v>
      </c>
      <c r="T95" s="34">
        <f t="shared" si="64"/>
        <v>-7.3274719625260332E-14</v>
      </c>
      <c r="U95" s="33">
        <f t="shared" si="65"/>
        <v>0</v>
      </c>
      <c r="V95" s="35"/>
      <c r="W95" s="47">
        <f t="shared" si="54"/>
        <v>0</v>
      </c>
      <c r="X95" s="49">
        <f t="shared" si="55"/>
        <v>0</v>
      </c>
      <c r="Y95" s="36" t="str">
        <f t="shared" si="41"/>
        <v>non</v>
      </c>
      <c r="Z95" s="31"/>
      <c r="AA95" s="31"/>
      <c r="AB95" s="33">
        <f t="shared" si="56"/>
        <v>0</v>
      </c>
      <c r="AC95" s="31"/>
      <c r="AD95" s="31"/>
      <c r="AE95" s="37" t="str">
        <f t="shared" si="42"/>
        <v/>
      </c>
      <c r="AF95" s="37" t="str">
        <f t="shared" si="43"/>
        <v/>
      </c>
      <c r="AG95" s="37" t="str">
        <f t="shared" si="44"/>
        <v/>
      </c>
      <c r="AH95" s="37" t="str">
        <f t="shared" si="45"/>
        <v/>
      </c>
      <c r="AI95" s="37" t="str">
        <f t="shared" si="46"/>
        <v/>
      </c>
      <c r="AJ95" s="37" t="str">
        <f t="shared" si="47"/>
        <v/>
      </c>
      <c r="AK95" s="37" t="str">
        <f t="shared" si="48"/>
        <v/>
      </c>
      <c r="AL95" s="37" t="str">
        <f t="shared" si="49"/>
        <v/>
      </c>
      <c r="AM95" s="37" t="str">
        <f t="shared" si="50"/>
        <v/>
      </c>
      <c r="AN95" s="37">
        <f t="shared" si="51"/>
        <v>0</v>
      </c>
      <c r="AO95" s="37">
        <f t="shared" si="57"/>
        <v>63</v>
      </c>
      <c r="BC95" s="31"/>
      <c r="BD95" s="31"/>
      <c r="BE95" s="31"/>
      <c r="BF95" s="31"/>
      <c r="BG95" s="31"/>
      <c r="BH95" s="31"/>
      <c r="BI95" s="31"/>
      <c r="BJ95" s="31"/>
      <c r="BK95" s="31"/>
      <c r="BL95" s="31"/>
    </row>
    <row r="96" spans="1:64" s="37" customFormat="1" x14ac:dyDescent="0.35">
      <c r="A96" s="31" t="s">
        <v>103</v>
      </c>
      <c r="B96" s="32">
        <v>43920</v>
      </c>
      <c r="C96" s="31"/>
      <c r="D96" s="31" t="str">
        <f t="shared" si="52"/>
        <v/>
      </c>
      <c r="E96" s="33"/>
      <c r="F96" s="33"/>
      <c r="G96" s="33">
        <v>0.33680555555555602</v>
      </c>
      <c r="H96" s="33">
        <v>0.5</v>
      </c>
      <c r="I96" s="33">
        <v>0.54513888888888895</v>
      </c>
      <c r="J96" s="33">
        <f t="shared" si="58"/>
        <v>4.5138888888888951E-2</v>
      </c>
      <c r="K96" s="33">
        <v>0.70833333333333304</v>
      </c>
      <c r="L96" s="33"/>
      <c r="M96" s="33"/>
      <c r="N96" s="33">
        <f t="shared" si="53"/>
        <v>0.32638888888888806</v>
      </c>
      <c r="O96" s="33">
        <f t="shared" si="59"/>
        <v>0</v>
      </c>
      <c r="P96" s="33">
        <f t="shared" si="60"/>
        <v>0.32638888888888806</v>
      </c>
      <c r="Q96" s="33">
        <f t="shared" si="61"/>
        <v>0</v>
      </c>
      <c r="R96" s="34">
        <f t="shared" si="62"/>
        <v>-8.3266726846886741E-16</v>
      </c>
      <c r="S96" s="34">
        <f t="shared" si="63"/>
        <v>-7.4107386893729199E-14</v>
      </c>
      <c r="T96" s="34">
        <f t="shared" si="64"/>
        <v>-7.4107386893729199E-14</v>
      </c>
      <c r="U96" s="33">
        <f t="shared" si="65"/>
        <v>0</v>
      </c>
      <c r="V96" s="35"/>
      <c r="W96" s="47">
        <f t="shared" si="54"/>
        <v>0</v>
      </c>
      <c r="X96" s="49">
        <f t="shared" si="55"/>
        <v>0</v>
      </c>
      <c r="Y96" s="36" t="str">
        <f t="shared" si="41"/>
        <v>non</v>
      </c>
      <c r="Z96" s="31"/>
      <c r="AA96" s="31"/>
      <c r="AB96" s="33">
        <f t="shared" si="56"/>
        <v>0</v>
      </c>
      <c r="AC96" s="31"/>
      <c r="AD96" s="31"/>
      <c r="AE96" s="37" t="str">
        <f t="shared" si="42"/>
        <v/>
      </c>
      <c r="AF96" s="37" t="str">
        <f t="shared" si="43"/>
        <v/>
      </c>
      <c r="AG96" s="37" t="str">
        <f t="shared" si="44"/>
        <v/>
      </c>
      <c r="AH96" s="37" t="str">
        <f t="shared" si="45"/>
        <v/>
      </c>
      <c r="AI96" s="37" t="str">
        <f t="shared" si="46"/>
        <v/>
      </c>
      <c r="AJ96" s="37" t="str">
        <f t="shared" si="47"/>
        <v/>
      </c>
      <c r="AK96" s="37" t="str">
        <f t="shared" si="48"/>
        <v/>
      </c>
      <c r="AL96" s="37" t="str">
        <f t="shared" si="49"/>
        <v/>
      </c>
      <c r="AM96" s="37" t="str">
        <f t="shared" si="50"/>
        <v/>
      </c>
      <c r="AN96" s="37">
        <f t="shared" si="51"/>
        <v>0</v>
      </c>
      <c r="AO96" s="37">
        <f t="shared" si="57"/>
        <v>63</v>
      </c>
      <c r="BC96" s="31"/>
      <c r="BD96" s="31"/>
      <c r="BE96" s="31"/>
      <c r="BF96" s="31"/>
      <c r="BG96" s="31"/>
      <c r="BH96" s="31"/>
      <c r="BI96" s="31"/>
      <c r="BJ96" s="31"/>
      <c r="BK96" s="31"/>
      <c r="BL96" s="31"/>
    </row>
    <row r="97" spans="1:54" s="31" customFormat="1" x14ac:dyDescent="0.35">
      <c r="A97" s="31" t="s">
        <v>104</v>
      </c>
      <c r="B97" s="32">
        <v>43921</v>
      </c>
      <c r="C97" s="31" t="s">
        <v>63</v>
      </c>
      <c r="D97" s="31" t="str">
        <f t="shared" si="52"/>
        <v>férié</v>
      </c>
      <c r="E97" s="33"/>
      <c r="F97" s="33"/>
      <c r="G97" s="33">
        <v>0.33680555555555602</v>
      </c>
      <c r="H97" s="33">
        <v>0.5</v>
      </c>
      <c r="I97" s="33">
        <v>0.54513888888888895</v>
      </c>
      <c r="J97" s="33">
        <f t="shared" si="58"/>
        <v>4.5138888888888951E-2</v>
      </c>
      <c r="K97" s="33">
        <v>0.70833333333333304</v>
      </c>
      <c r="L97" s="33"/>
      <c r="M97" s="33"/>
      <c r="N97" s="33">
        <f t="shared" si="53"/>
        <v>0.32638888888888806</v>
      </c>
      <c r="O97" s="33">
        <f t="shared" si="59"/>
        <v>0</v>
      </c>
      <c r="P97" s="33">
        <f t="shared" si="60"/>
        <v>0.32638888888888806</v>
      </c>
      <c r="Q97" s="33">
        <f t="shared" si="61"/>
        <v>0</v>
      </c>
      <c r="R97" s="34">
        <f t="shared" si="62"/>
        <v>-8.3266726846886741E-16</v>
      </c>
      <c r="S97" s="34">
        <f t="shared" si="63"/>
        <v>-7.4940054162198066E-14</v>
      </c>
      <c r="T97" s="34">
        <f t="shared" si="64"/>
        <v>-7.4940054162198066E-14</v>
      </c>
      <c r="U97" s="33">
        <f t="shared" si="65"/>
        <v>0</v>
      </c>
      <c r="V97" s="35"/>
      <c r="W97" s="47">
        <f t="shared" si="54"/>
        <v>0</v>
      </c>
      <c r="X97" s="49">
        <f t="shared" si="55"/>
        <v>0</v>
      </c>
      <c r="Y97" s="36" t="str">
        <f t="shared" si="41"/>
        <v>non</v>
      </c>
      <c r="AB97" s="33">
        <f t="shared" si="56"/>
        <v>0</v>
      </c>
      <c r="AE97" s="37" t="str">
        <f t="shared" si="42"/>
        <v/>
      </c>
      <c r="AF97" s="37" t="str">
        <f t="shared" si="43"/>
        <v/>
      </c>
      <c r="AG97" s="37" t="str">
        <f t="shared" si="44"/>
        <v/>
      </c>
      <c r="AH97" s="37" t="str">
        <f t="shared" si="45"/>
        <v/>
      </c>
      <c r="AI97" s="37" t="str">
        <f t="shared" si="46"/>
        <v/>
      </c>
      <c r="AJ97" s="37" t="str">
        <f t="shared" si="47"/>
        <v/>
      </c>
      <c r="AK97" s="37" t="str">
        <f t="shared" si="48"/>
        <v/>
      </c>
      <c r="AL97" s="37" t="str">
        <f t="shared" si="49"/>
        <v/>
      </c>
      <c r="AM97" s="37" t="str">
        <f t="shared" si="50"/>
        <v/>
      </c>
      <c r="AN97" s="37">
        <f t="shared" si="51"/>
        <v>0</v>
      </c>
      <c r="AO97" s="37">
        <f t="shared" si="57"/>
        <v>63</v>
      </c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</row>
    <row r="98" spans="1:54" x14ac:dyDescent="0.35">
      <c r="A98" t="s">
        <v>98</v>
      </c>
      <c r="B98" s="1">
        <v>43922</v>
      </c>
      <c r="D98" t="str">
        <f t="shared" si="52"/>
        <v/>
      </c>
      <c r="E98" s="5"/>
      <c r="F98" s="5"/>
      <c r="G98" s="5">
        <v>0.33680555555555602</v>
      </c>
      <c r="H98" s="5">
        <v>0.5</v>
      </c>
      <c r="I98" s="5">
        <v>0.54513888888888895</v>
      </c>
      <c r="J98" s="5">
        <f t="shared" si="58"/>
        <v>4.5138888888888951E-2</v>
      </c>
      <c r="K98" s="5">
        <v>0.70833333333333304</v>
      </c>
      <c r="L98" s="5"/>
      <c r="M98" s="5"/>
      <c r="N98" s="5">
        <f t="shared" si="53"/>
        <v>0.32638888888888806</v>
      </c>
      <c r="O98" s="5">
        <f t="shared" si="59"/>
        <v>0</v>
      </c>
      <c r="P98" s="24">
        <f t="shared" si="60"/>
        <v>0.32638888888888806</v>
      </c>
      <c r="Q98" s="5">
        <f t="shared" si="61"/>
        <v>0</v>
      </c>
      <c r="R98" s="7">
        <f t="shared" si="62"/>
        <v>-8.3266726846886741E-16</v>
      </c>
      <c r="S98" s="7">
        <f t="shared" si="63"/>
        <v>-7.5772721430666934E-14</v>
      </c>
      <c r="T98" s="7">
        <f t="shared" si="64"/>
        <v>-7.5772721430666934E-14</v>
      </c>
      <c r="U98" s="5">
        <f t="shared" si="65"/>
        <v>0</v>
      </c>
      <c r="V98" s="30"/>
      <c r="W98" s="46">
        <f t="shared" si="54"/>
        <v>0</v>
      </c>
      <c r="X98" s="48">
        <f t="shared" si="55"/>
        <v>0</v>
      </c>
      <c r="Y98" s="6" t="str">
        <f t="shared" si="41"/>
        <v>non</v>
      </c>
      <c r="AB98" s="5">
        <f t="shared" si="56"/>
        <v>0</v>
      </c>
      <c r="AE98" s="26" t="str">
        <f t="shared" si="42"/>
        <v/>
      </c>
      <c r="AF98" s="26" t="str">
        <f t="shared" si="43"/>
        <v/>
      </c>
      <c r="AG98" s="26" t="str">
        <f t="shared" si="44"/>
        <v/>
      </c>
      <c r="AH98" s="26" t="str">
        <f t="shared" si="45"/>
        <v/>
      </c>
      <c r="AI98" s="26" t="str">
        <f t="shared" si="46"/>
        <v/>
      </c>
      <c r="AJ98" s="26" t="str">
        <f t="shared" si="47"/>
        <v/>
      </c>
      <c r="AK98" s="26" t="str">
        <f t="shared" si="48"/>
        <v/>
      </c>
      <c r="AL98" s="26" t="str">
        <f t="shared" si="49"/>
        <v/>
      </c>
      <c r="AM98" s="26" t="str">
        <f t="shared" si="50"/>
        <v/>
      </c>
      <c r="AN98" s="26">
        <f t="shared" si="51"/>
        <v>1</v>
      </c>
      <c r="AO98" s="26">
        <f t="shared" si="57"/>
        <v>64</v>
      </c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</row>
    <row r="99" spans="1:54" x14ac:dyDescent="0.35">
      <c r="A99" t="s">
        <v>99</v>
      </c>
      <c r="B99" s="1">
        <v>43923</v>
      </c>
      <c r="D99" t="str">
        <f t="shared" si="52"/>
        <v/>
      </c>
      <c r="E99" s="5"/>
      <c r="F99" s="5"/>
      <c r="G99" s="5">
        <v>0.33680555555555602</v>
      </c>
      <c r="H99" s="5">
        <v>0.5</v>
      </c>
      <c r="I99" s="5">
        <v>0.54513888888888895</v>
      </c>
      <c r="J99" s="5">
        <f t="shared" si="58"/>
        <v>4.5138888888888951E-2</v>
      </c>
      <c r="K99" s="5">
        <v>0.70833333333333304</v>
      </c>
      <c r="L99" s="5"/>
      <c r="M99" s="5"/>
      <c r="N99" s="5">
        <f t="shared" si="53"/>
        <v>0.32638888888888806</v>
      </c>
      <c r="O99" s="5">
        <f t="shared" si="59"/>
        <v>0</v>
      </c>
      <c r="P99" s="24">
        <f t="shared" si="60"/>
        <v>0.32638888888888806</v>
      </c>
      <c r="Q99" s="5">
        <f t="shared" si="61"/>
        <v>0</v>
      </c>
      <c r="R99" s="7">
        <f t="shared" si="62"/>
        <v>-8.3266726846886741E-16</v>
      </c>
      <c r="S99" s="7">
        <f t="shared" si="63"/>
        <v>-7.6605388699135801E-14</v>
      </c>
      <c r="T99" s="7">
        <f t="shared" si="64"/>
        <v>-7.6605388699135801E-14</v>
      </c>
      <c r="U99" s="5">
        <f t="shared" si="65"/>
        <v>0</v>
      </c>
      <c r="V99" s="30"/>
      <c r="W99" s="46">
        <f t="shared" si="54"/>
        <v>0</v>
      </c>
      <c r="X99" s="48">
        <f t="shared" si="55"/>
        <v>0</v>
      </c>
      <c r="Y99" s="6" t="str">
        <f t="shared" si="41"/>
        <v>non</v>
      </c>
      <c r="AB99" s="5">
        <f t="shared" si="56"/>
        <v>0</v>
      </c>
      <c r="AE99" s="26" t="str">
        <f t="shared" si="42"/>
        <v/>
      </c>
      <c r="AF99" s="26" t="str">
        <f t="shared" si="43"/>
        <v/>
      </c>
      <c r="AG99" s="26" t="str">
        <f t="shared" si="44"/>
        <v/>
      </c>
      <c r="AH99" s="26" t="str">
        <f t="shared" si="45"/>
        <v/>
      </c>
      <c r="AI99" s="26" t="str">
        <f t="shared" si="46"/>
        <v/>
      </c>
      <c r="AJ99" s="26" t="str">
        <f t="shared" si="47"/>
        <v/>
      </c>
      <c r="AK99" s="26" t="str">
        <f t="shared" si="48"/>
        <v/>
      </c>
      <c r="AL99" s="26" t="str">
        <f t="shared" si="49"/>
        <v/>
      </c>
      <c r="AM99" s="26" t="str">
        <f t="shared" si="50"/>
        <v/>
      </c>
      <c r="AN99" s="26">
        <f t="shared" si="51"/>
        <v>1</v>
      </c>
      <c r="AO99" s="26">
        <f t="shared" si="57"/>
        <v>65</v>
      </c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</row>
    <row r="100" spans="1:54" x14ac:dyDescent="0.35">
      <c r="A100" t="s">
        <v>100</v>
      </c>
      <c r="B100" s="1">
        <v>43924</v>
      </c>
      <c r="D100" t="str">
        <f t="shared" si="52"/>
        <v/>
      </c>
      <c r="E100" s="5"/>
      <c r="F100" s="5"/>
      <c r="G100" s="5">
        <v>0.33680555555555602</v>
      </c>
      <c r="H100" s="5">
        <v>0.5</v>
      </c>
      <c r="I100" s="5">
        <v>0.54513888888888895</v>
      </c>
      <c r="J100" s="5">
        <f t="shared" si="58"/>
        <v>4.5138888888888951E-2</v>
      </c>
      <c r="K100" s="5">
        <v>0.70833333333333304</v>
      </c>
      <c r="L100" s="5"/>
      <c r="M100" s="5"/>
      <c r="N100" s="5">
        <f t="shared" si="53"/>
        <v>0.32638888888888806</v>
      </c>
      <c r="O100" s="5">
        <f t="shared" si="59"/>
        <v>0</v>
      </c>
      <c r="P100" s="24">
        <f t="shared" si="60"/>
        <v>0.32638888888888806</v>
      </c>
      <c r="Q100" s="5">
        <f t="shared" si="61"/>
        <v>0</v>
      </c>
      <c r="R100" s="7">
        <f t="shared" si="62"/>
        <v>-8.3266726846886741E-16</v>
      </c>
      <c r="S100" s="7">
        <f t="shared" si="63"/>
        <v>-7.7438055967604669E-14</v>
      </c>
      <c r="T100" s="7">
        <f t="shared" si="64"/>
        <v>-7.7438055967604669E-14</v>
      </c>
      <c r="U100" s="5">
        <f t="shared" si="65"/>
        <v>0</v>
      </c>
      <c r="V100" s="30"/>
      <c r="W100" s="46">
        <f t="shared" si="54"/>
        <v>0</v>
      </c>
      <c r="X100" s="48">
        <f t="shared" si="55"/>
        <v>0</v>
      </c>
      <c r="Y100" s="6" t="str">
        <f t="shared" si="41"/>
        <v>non</v>
      </c>
      <c r="AB100" s="5">
        <f t="shared" si="56"/>
        <v>0</v>
      </c>
      <c r="AE100" s="26" t="str">
        <f t="shared" si="42"/>
        <v/>
      </c>
      <c r="AF100" s="26" t="str">
        <f t="shared" si="43"/>
        <v/>
      </c>
      <c r="AG100" s="26" t="str">
        <f t="shared" si="44"/>
        <v/>
      </c>
      <c r="AH100" s="26" t="str">
        <f t="shared" si="45"/>
        <v/>
      </c>
      <c r="AI100" s="26" t="str">
        <f t="shared" si="46"/>
        <v/>
      </c>
      <c r="AJ100" s="26" t="str">
        <f t="shared" si="47"/>
        <v/>
      </c>
      <c r="AK100" s="26" t="str">
        <f t="shared" si="48"/>
        <v/>
      </c>
      <c r="AL100" s="26" t="str">
        <f t="shared" si="49"/>
        <v/>
      </c>
      <c r="AM100" s="26" t="str">
        <f t="shared" si="50"/>
        <v/>
      </c>
      <c r="AN100" s="26">
        <f t="shared" si="51"/>
        <v>1</v>
      </c>
      <c r="AO100" s="26">
        <f t="shared" si="57"/>
        <v>66</v>
      </c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</row>
    <row r="101" spans="1:54" x14ac:dyDescent="0.35">
      <c r="A101" t="s">
        <v>101</v>
      </c>
      <c r="B101" s="1">
        <v>43925</v>
      </c>
      <c r="D101" t="str">
        <f t="shared" si="52"/>
        <v/>
      </c>
      <c r="E101" s="5"/>
      <c r="F101" s="5"/>
      <c r="G101" s="5">
        <v>0.33680555555555602</v>
      </c>
      <c r="H101" s="5">
        <v>0.5</v>
      </c>
      <c r="I101" s="5">
        <v>0.54513888888888895</v>
      </c>
      <c r="J101" s="5">
        <f t="shared" si="58"/>
        <v>4.5138888888888951E-2</v>
      </c>
      <c r="K101" s="5">
        <v>0.70833333333333304</v>
      </c>
      <c r="L101" s="5"/>
      <c r="M101" s="5"/>
      <c r="N101" s="5">
        <f t="shared" si="53"/>
        <v>0.32638888888888806</v>
      </c>
      <c r="O101" s="5">
        <f t="shared" si="59"/>
        <v>0</v>
      </c>
      <c r="P101" s="24">
        <f t="shared" si="60"/>
        <v>0.32638888888888806</v>
      </c>
      <c r="Q101" s="5">
        <f t="shared" si="61"/>
        <v>0</v>
      </c>
      <c r="R101" s="7">
        <f t="shared" si="62"/>
        <v>-8.3266726846886741E-16</v>
      </c>
      <c r="S101" s="7">
        <f t="shared" si="63"/>
        <v>-7.8270723236073536E-14</v>
      </c>
      <c r="T101" s="7">
        <f t="shared" si="64"/>
        <v>-7.8270723236073536E-14</v>
      </c>
      <c r="U101" s="5">
        <f t="shared" si="65"/>
        <v>0</v>
      </c>
      <c r="V101" s="30"/>
      <c r="W101" s="46">
        <f t="shared" si="54"/>
        <v>0</v>
      </c>
      <c r="X101" s="48">
        <f t="shared" si="55"/>
        <v>0</v>
      </c>
      <c r="Y101" s="6" t="str">
        <f t="shared" si="41"/>
        <v>non</v>
      </c>
      <c r="AB101" s="5">
        <f t="shared" si="56"/>
        <v>0</v>
      </c>
      <c r="AE101" s="26" t="str">
        <f t="shared" si="42"/>
        <v/>
      </c>
      <c r="AF101" s="26" t="str">
        <f t="shared" si="43"/>
        <v/>
      </c>
      <c r="AG101" s="26" t="str">
        <f t="shared" si="44"/>
        <v/>
      </c>
      <c r="AH101" s="26" t="str">
        <f t="shared" si="45"/>
        <v/>
      </c>
      <c r="AI101" s="26" t="str">
        <f t="shared" si="46"/>
        <v/>
      </c>
      <c r="AJ101" s="26" t="str">
        <f t="shared" si="47"/>
        <v/>
      </c>
      <c r="AK101" s="26" t="str">
        <f t="shared" si="48"/>
        <v/>
      </c>
      <c r="AL101" s="26" t="str">
        <f t="shared" si="49"/>
        <v/>
      </c>
      <c r="AM101" s="26" t="str">
        <f t="shared" si="50"/>
        <v/>
      </c>
      <c r="AN101" s="26">
        <f t="shared" si="51"/>
        <v>1</v>
      </c>
      <c r="AO101" s="26">
        <f t="shared" si="57"/>
        <v>67</v>
      </c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</row>
    <row r="102" spans="1:54" s="31" customFormat="1" x14ac:dyDescent="0.35">
      <c r="A102" s="31" t="s">
        <v>102</v>
      </c>
      <c r="B102" s="32">
        <v>43926</v>
      </c>
      <c r="D102" s="31" t="str">
        <f t="shared" si="52"/>
        <v/>
      </c>
      <c r="E102" s="33"/>
      <c r="F102" s="33"/>
      <c r="G102" s="33">
        <v>0.33680555555555602</v>
      </c>
      <c r="H102" s="33">
        <v>0.5</v>
      </c>
      <c r="I102" s="33">
        <v>0.54513888888888895</v>
      </c>
      <c r="J102" s="33">
        <f t="shared" si="58"/>
        <v>4.5138888888888951E-2</v>
      </c>
      <c r="K102" s="33">
        <v>0.70833333333333304</v>
      </c>
      <c r="L102" s="33"/>
      <c r="M102" s="33"/>
      <c r="N102" s="33">
        <f t="shared" si="53"/>
        <v>0.32638888888888806</v>
      </c>
      <c r="O102" s="33">
        <f t="shared" si="59"/>
        <v>0</v>
      </c>
      <c r="P102" s="33">
        <f t="shared" si="60"/>
        <v>0.32638888888888806</v>
      </c>
      <c r="Q102" s="33">
        <f t="shared" si="61"/>
        <v>0</v>
      </c>
      <c r="R102" s="34">
        <f t="shared" si="62"/>
        <v>-8.3266726846886741E-16</v>
      </c>
      <c r="S102" s="34">
        <f t="shared" si="63"/>
        <v>-7.9103390504542404E-14</v>
      </c>
      <c r="T102" s="34">
        <f t="shared" si="64"/>
        <v>-7.9103390504542404E-14</v>
      </c>
      <c r="U102" s="33">
        <f t="shared" si="65"/>
        <v>0</v>
      </c>
      <c r="V102" s="35"/>
      <c r="W102" s="47">
        <f t="shared" si="54"/>
        <v>0</v>
      </c>
      <c r="X102" s="49">
        <f t="shared" si="55"/>
        <v>0</v>
      </c>
      <c r="Y102" s="36" t="str">
        <f t="shared" si="41"/>
        <v>non</v>
      </c>
      <c r="AB102" s="33">
        <f t="shared" si="56"/>
        <v>0</v>
      </c>
      <c r="AE102" s="37" t="str">
        <f t="shared" si="42"/>
        <v/>
      </c>
      <c r="AF102" s="37" t="str">
        <f t="shared" si="43"/>
        <v/>
      </c>
      <c r="AG102" s="37" t="str">
        <f t="shared" si="44"/>
        <v/>
      </c>
      <c r="AH102" s="37" t="str">
        <f t="shared" si="45"/>
        <v/>
      </c>
      <c r="AI102" s="37" t="str">
        <f t="shared" si="46"/>
        <v/>
      </c>
      <c r="AJ102" s="37" t="str">
        <f t="shared" si="47"/>
        <v/>
      </c>
      <c r="AK102" s="37" t="str">
        <f t="shared" si="48"/>
        <v/>
      </c>
      <c r="AL102" s="37" t="str">
        <f t="shared" si="49"/>
        <v/>
      </c>
      <c r="AM102" s="37" t="str">
        <f t="shared" si="50"/>
        <v/>
      </c>
      <c r="AN102" s="37">
        <f t="shared" si="51"/>
        <v>0</v>
      </c>
      <c r="AO102" s="37">
        <f t="shared" si="57"/>
        <v>67</v>
      </c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</row>
    <row r="103" spans="1:54" s="31" customFormat="1" x14ac:dyDescent="0.35">
      <c r="A103" s="31" t="s">
        <v>103</v>
      </c>
      <c r="B103" s="32">
        <v>43927</v>
      </c>
      <c r="D103" s="31" t="str">
        <f t="shared" si="52"/>
        <v/>
      </c>
      <c r="E103" s="33"/>
      <c r="F103" s="33"/>
      <c r="G103" s="33">
        <v>0.33680555555555602</v>
      </c>
      <c r="H103" s="33">
        <v>0.5</v>
      </c>
      <c r="I103" s="33">
        <v>0.54513888888888895</v>
      </c>
      <c r="J103" s="33">
        <f t="shared" si="58"/>
        <v>4.5138888888888951E-2</v>
      </c>
      <c r="K103" s="33">
        <v>0.70833333333333304</v>
      </c>
      <c r="L103" s="33"/>
      <c r="M103" s="33"/>
      <c r="N103" s="33">
        <f t="shared" si="53"/>
        <v>0.32638888888888806</v>
      </c>
      <c r="O103" s="33">
        <f t="shared" si="59"/>
        <v>0</v>
      </c>
      <c r="P103" s="33">
        <f t="shared" si="60"/>
        <v>0.32638888888888806</v>
      </c>
      <c r="Q103" s="33">
        <f t="shared" si="61"/>
        <v>0</v>
      </c>
      <c r="R103" s="34">
        <f t="shared" si="62"/>
        <v>-8.3266726846886741E-16</v>
      </c>
      <c r="S103" s="34">
        <f t="shared" si="63"/>
        <v>-7.9936057773011271E-14</v>
      </c>
      <c r="T103" s="34">
        <f t="shared" si="64"/>
        <v>-7.9936057773011271E-14</v>
      </c>
      <c r="U103" s="33">
        <f t="shared" si="65"/>
        <v>0</v>
      </c>
      <c r="V103" s="35"/>
      <c r="W103" s="47">
        <f t="shared" si="54"/>
        <v>0</v>
      </c>
      <c r="X103" s="49">
        <f t="shared" si="55"/>
        <v>0</v>
      </c>
      <c r="Y103" s="36" t="str">
        <f t="shared" si="41"/>
        <v>non</v>
      </c>
      <c r="AB103" s="33">
        <f t="shared" si="56"/>
        <v>0</v>
      </c>
      <c r="AE103" s="37" t="str">
        <f t="shared" si="42"/>
        <v/>
      </c>
      <c r="AF103" s="37" t="str">
        <f t="shared" si="43"/>
        <v/>
      </c>
      <c r="AG103" s="37" t="str">
        <f t="shared" si="44"/>
        <v/>
      </c>
      <c r="AH103" s="37" t="str">
        <f t="shared" si="45"/>
        <v/>
      </c>
      <c r="AI103" s="37" t="str">
        <f t="shared" si="46"/>
        <v/>
      </c>
      <c r="AJ103" s="37" t="str">
        <f t="shared" si="47"/>
        <v/>
      </c>
      <c r="AK103" s="37" t="str">
        <f t="shared" si="48"/>
        <v/>
      </c>
      <c r="AL103" s="37" t="str">
        <f t="shared" si="49"/>
        <v/>
      </c>
      <c r="AM103" s="37" t="str">
        <f t="shared" si="50"/>
        <v/>
      </c>
      <c r="AN103" s="37">
        <f t="shared" si="51"/>
        <v>0</v>
      </c>
      <c r="AO103" s="37">
        <f t="shared" si="57"/>
        <v>67</v>
      </c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</row>
    <row r="104" spans="1:54" x14ac:dyDescent="0.35">
      <c r="A104" t="s">
        <v>104</v>
      </c>
      <c r="B104" s="1">
        <v>43928</v>
      </c>
      <c r="D104" t="str">
        <f t="shared" si="52"/>
        <v/>
      </c>
      <c r="E104" s="5"/>
      <c r="F104" s="5"/>
      <c r="G104" s="5">
        <v>0.33680555555555602</v>
      </c>
      <c r="H104" s="5">
        <v>0.5</v>
      </c>
      <c r="I104" s="5">
        <v>0.54513888888888895</v>
      </c>
      <c r="J104" s="5">
        <f t="shared" si="58"/>
        <v>4.5138888888888951E-2</v>
      </c>
      <c r="K104" s="5">
        <v>0.70833333333333304</v>
      </c>
      <c r="L104" s="5"/>
      <c r="M104" s="5"/>
      <c r="N104" s="5">
        <f t="shared" si="53"/>
        <v>0.32638888888888806</v>
      </c>
      <c r="O104" s="5">
        <f t="shared" si="59"/>
        <v>0</v>
      </c>
      <c r="P104" s="24">
        <f t="shared" si="60"/>
        <v>0.32638888888888806</v>
      </c>
      <c r="Q104" s="5">
        <f t="shared" si="61"/>
        <v>0</v>
      </c>
      <c r="R104" s="7">
        <f t="shared" si="62"/>
        <v>-8.3266726846886741E-16</v>
      </c>
      <c r="S104" s="7">
        <f t="shared" si="63"/>
        <v>-8.0768725041480138E-14</v>
      </c>
      <c r="T104" s="7">
        <f t="shared" si="64"/>
        <v>-8.0768725041480138E-14</v>
      </c>
      <c r="U104" s="5">
        <f t="shared" si="65"/>
        <v>0</v>
      </c>
      <c r="V104" s="30"/>
      <c r="W104" s="46">
        <f t="shared" si="54"/>
        <v>0</v>
      </c>
      <c r="X104" s="48">
        <f t="shared" si="55"/>
        <v>0</v>
      </c>
      <c r="Y104" s="6" t="str">
        <f t="shared" si="41"/>
        <v>non</v>
      </c>
      <c r="AB104" s="5">
        <f t="shared" si="56"/>
        <v>0</v>
      </c>
      <c r="AE104" s="26" t="str">
        <f t="shared" si="42"/>
        <v/>
      </c>
      <c r="AF104" s="26" t="str">
        <f t="shared" si="43"/>
        <v/>
      </c>
      <c r="AG104" s="26" t="str">
        <f t="shared" si="44"/>
        <v/>
      </c>
      <c r="AH104" s="26" t="str">
        <f t="shared" si="45"/>
        <v/>
      </c>
      <c r="AI104" s="26" t="str">
        <f t="shared" si="46"/>
        <v/>
      </c>
      <c r="AJ104" s="26" t="str">
        <f t="shared" si="47"/>
        <v/>
      </c>
      <c r="AK104" s="26" t="str">
        <f t="shared" si="48"/>
        <v/>
      </c>
      <c r="AL104" s="26" t="str">
        <f t="shared" si="49"/>
        <v/>
      </c>
      <c r="AM104" s="26" t="str">
        <f t="shared" si="50"/>
        <v/>
      </c>
      <c r="AN104" s="26">
        <f t="shared" si="51"/>
        <v>1</v>
      </c>
      <c r="AO104" s="26">
        <f t="shared" si="57"/>
        <v>68</v>
      </c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</row>
    <row r="105" spans="1:54" x14ac:dyDescent="0.35">
      <c r="A105" t="s">
        <v>98</v>
      </c>
      <c r="B105" s="1">
        <v>43929</v>
      </c>
      <c r="D105" t="str">
        <f t="shared" si="52"/>
        <v/>
      </c>
      <c r="E105" s="5"/>
      <c r="F105" s="5"/>
      <c r="G105" s="5">
        <v>0.33680555555555602</v>
      </c>
      <c r="H105" s="5">
        <v>0.5</v>
      </c>
      <c r="I105" s="5">
        <v>0.54513888888888895</v>
      </c>
      <c r="J105" s="5">
        <f t="shared" si="58"/>
        <v>4.5138888888888951E-2</v>
      </c>
      <c r="K105" s="5">
        <v>0.70833333333333304</v>
      </c>
      <c r="L105" s="5"/>
      <c r="M105" s="5"/>
      <c r="N105" s="5">
        <f t="shared" si="53"/>
        <v>0.32638888888888806</v>
      </c>
      <c r="O105" s="5">
        <f t="shared" si="59"/>
        <v>0</v>
      </c>
      <c r="P105" s="24">
        <f t="shared" si="60"/>
        <v>0.32638888888888806</v>
      </c>
      <c r="Q105" s="5">
        <f t="shared" si="61"/>
        <v>0</v>
      </c>
      <c r="R105" s="7">
        <f t="shared" si="62"/>
        <v>-8.3266726846886741E-16</v>
      </c>
      <c r="S105" s="7">
        <f t="shared" si="63"/>
        <v>-8.1601392309949006E-14</v>
      </c>
      <c r="T105" s="7">
        <f t="shared" si="64"/>
        <v>-8.1601392309949006E-14</v>
      </c>
      <c r="U105" s="5">
        <f t="shared" si="65"/>
        <v>0</v>
      </c>
      <c r="V105" s="30"/>
      <c r="W105" s="46">
        <f t="shared" si="54"/>
        <v>0</v>
      </c>
      <c r="X105" s="48">
        <f t="shared" si="55"/>
        <v>0</v>
      </c>
      <c r="Y105" s="6" t="str">
        <f t="shared" si="41"/>
        <v>non</v>
      </c>
      <c r="AB105" s="5">
        <f t="shared" si="56"/>
        <v>0</v>
      </c>
      <c r="AE105" s="26" t="str">
        <f t="shared" si="42"/>
        <v/>
      </c>
      <c r="AF105" s="26" t="str">
        <f t="shared" si="43"/>
        <v/>
      </c>
      <c r="AG105" s="26" t="str">
        <f t="shared" si="44"/>
        <v/>
      </c>
      <c r="AH105" s="26" t="str">
        <f t="shared" si="45"/>
        <v/>
      </c>
      <c r="AI105" s="26" t="str">
        <f t="shared" si="46"/>
        <v/>
      </c>
      <c r="AJ105" s="26" t="str">
        <f t="shared" si="47"/>
        <v/>
      </c>
      <c r="AK105" s="26" t="str">
        <f t="shared" si="48"/>
        <v/>
      </c>
      <c r="AL105" s="26" t="str">
        <f t="shared" si="49"/>
        <v/>
      </c>
      <c r="AM105" s="26" t="str">
        <f t="shared" si="50"/>
        <v/>
      </c>
      <c r="AN105" s="26">
        <f t="shared" si="51"/>
        <v>1</v>
      </c>
      <c r="AO105" s="26">
        <f t="shared" si="57"/>
        <v>69</v>
      </c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</row>
    <row r="106" spans="1:54" x14ac:dyDescent="0.35">
      <c r="A106" t="s">
        <v>99</v>
      </c>
      <c r="B106" s="1">
        <v>43930</v>
      </c>
      <c r="D106" t="str">
        <f t="shared" si="52"/>
        <v/>
      </c>
      <c r="E106" s="5"/>
      <c r="F106" s="5"/>
      <c r="G106" s="5">
        <v>0.33680555555555602</v>
      </c>
      <c r="H106" s="5">
        <v>0.5</v>
      </c>
      <c r="I106" s="5">
        <v>0.54513888888888895</v>
      </c>
      <c r="J106" s="5">
        <f t="shared" si="58"/>
        <v>4.5138888888888951E-2</v>
      </c>
      <c r="K106" s="5">
        <v>0.70833333333333304</v>
      </c>
      <c r="L106" s="5"/>
      <c r="M106" s="5"/>
      <c r="N106" s="5">
        <f t="shared" si="53"/>
        <v>0.32638888888888806</v>
      </c>
      <c r="O106" s="5">
        <f t="shared" si="59"/>
        <v>0</v>
      </c>
      <c r="P106" s="24">
        <f t="shared" si="60"/>
        <v>0.32638888888888806</v>
      </c>
      <c r="Q106" s="5">
        <f t="shared" si="61"/>
        <v>0</v>
      </c>
      <c r="R106" s="7">
        <f t="shared" si="62"/>
        <v>-8.3266726846886741E-16</v>
      </c>
      <c r="S106" s="7">
        <f t="shared" si="63"/>
        <v>-8.2434059578417873E-14</v>
      </c>
      <c r="T106" s="7">
        <f t="shared" si="64"/>
        <v>-8.2434059578417873E-14</v>
      </c>
      <c r="U106" s="5">
        <f t="shared" si="65"/>
        <v>0</v>
      </c>
      <c r="V106" s="30"/>
      <c r="W106" s="46">
        <f t="shared" si="54"/>
        <v>0</v>
      </c>
      <c r="X106" s="48">
        <f t="shared" si="55"/>
        <v>0</v>
      </c>
      <c r="Y106" s="6" t="str">
        <f t="shared" si="41"/>
        <v>non</v>
      </c>
      <c r="AB106" s="5">
        <f t="shared" si="56"/>
        <v>0</v>
      </c>
      <c r="AE106" s="26" t="str">
        <f t="shared" si="42"/>
        <v/>
      </c>
      <c r="AF106" s="26" t="str">
        <f t="shared" si="43"/>
        <v/>
      </c>
      <c r="AG106" s="26" t="str">
        <f t="shared" si="44"/>
        <v/>
      </c>
      <c r="AH106" s="26" t="str">
        <f t="shared" si="45"/>
        <v/>
      </c>
      <c r="AI106" s="26" t="str">
        <f t="shared" si="46"/>
        <v/>
      </c>
      <c r="AJ106" s="26" t="str">
        <f t="shared" si="47"/>
        <v/>
      </c>
      <c r="AK106" s="26" t="str">
        <f t="shared" si="48"/>
        <v/>
      </c>
      <c r="AL106" s="26" t="str">
        <f t="shared" si="49"/>
        <v/>
      </c>
      <c r="AM106" s="26" t="str">
        <f t="shared" si="50"/>
        <v/>
      </c>
      <c r="AN106" s="26">
        <f t="shared" si="51"/>
        <v>1</v>
      </c>
      <c r="AO106" s="26">
        <f t="shared" si="57"/>
        <v>70</v>
      </c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</row>
    <row r="107" spans="1:54" x14ac:dyDescent="0.35">
      <c r="A107" t="s">
        <v>100</v>
      </c>
      <c r="B107" s="1">
        <v>43931</v>
      </c>
      <c r="D107" t="str">
        <f t="shared" si="52"/>
        <v/>
      </c>
      <c r="E107" s="5"/>
      <c r="F107" s="5"/>
      <c r="G107" s="5">
        <v>0.33680555555555602</v>
      </c>
      <c r="H107" s="5">
        <v>0.5</v>
      </c>
      <c r="I107" s="5">
        <v>0.54513888888888895</v>
      </c>
      <c r="J107" s="5">
        <f t="shared" si="58"/>
        <v>4.5138888888888951E-2</v>
      </c>
      <c r="K107" s="5">
        <v>0.70833333333333304</v>
      </c>
      <c r="L107" s="5"/>
      <c r="M107" s="5"/>
      <c r="N107" s="5">
        <f t="shared" si="53"/>
        <v>0.32638888888888806</v>
      </c>
      <c r="O107" s="5">
        <f t="shared" si="59"/>
        <v>0</v>
      </c>
      <c r="P107" s="24">
        <f t="shared" si="60"/>
        <v>0.32638888888888806</v>
      </c>
      <c r="Q107" s="5">
        <f t="shared" si="61"/>
        <v>0</v>
      </c>
      <c r="R107" s="7">
        <f t="shared" si="62"/>
        <v>-8.3266726846886741E-16</v>
      </c>
      <c r="S107" s="7">
        <f t="shared" si="63"/>
        <v>-8.3266726846886741E-14</v>
      </c>
      <c r="T107" s="7">
        <f t="shared" si="64"/>
        <v>-8.3266726846886741E-14</v>
      </c>
      <c r="U107" s="5">
        <f t="shared" si="65"/>
        <v>0</v>
      </c>
      <c r="V107" s="30"/>
      <c r="W107" s="46">
        <f t="shared" si="54"/>
        <v>0</v>
      </c>
      <c r="X107" s="48">
        <f t="shared" si="55"/>
        <v>0</v>
      </c>
      <c r="Y107" s="6" t="str">
        <f t="shared" si="41"/>
        <v>non</v>
      </c>
      <c r="AB107" s="5">
        <f t="shared" si="56"/>
        <v>0</v>
      </c>
      <c r="AE107" s="26" t="str">
        <f t="shared" si="42"/>
        <v/>
      </c>
      <c r="AF107" s="26" t="str">
        <f t="shared" si="43"/>
        <v/>
      </c>
      <c r="AG107" s="26" t="str">
        <f t="shared" si="44"/>
        <v/>
      </c>
      <c r="AH107" s="26" t="str">
        <f t="shared" si="45"/>
        <v/>
      </c>
      <c r="AI107" s="26" t="str">
        <f t="shared" si="46"/>
        <v/>
      </c>
      <c r="AJ107" s="26" t="str">
        <f t="shared" si="47"/>
        <v/>
      </c>
      <c r="AK107" s="26" t="str">
        <f t="shared" si="48"/>
        <v/>
      </c>
      <c r="AL107" s="26" t="str">
        <f t="shared" si="49"/>
        <v/>
      </c>
      <c r="AM107" s="26" t="str">
        <f t="shared" si="50"/>
        <v/>
      </c>
      <c r="AN107" s="26">
        <f t="shared" si="51"/>
        <v>1</v>
      </c>
      <c r="AO107" s="26">
        <f t="shared" si="57"/>
        <v>71</v>
      </c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</row>
    <row r="108" spans="1:54" x14ac:dyDescent="0.35">
      <c r="A108" t="s">
        <v>101</v>
      </c>
      <c r="B108" s="1">
        <v>43932</v>
      </c>
      <c r="D108" t="str">
        <f t="shared" si="52"/>
        <v/>
      </c>
      <c r="E108" s="5"/>
      <c r="F108" s="5"/>
      <c r="G108" s="5">
        <v>0.33680555555555602</v>
      </c>
      <c r="H108" s="5">
        <v>0.5</v>
      </c>
      <c r="I108" s="5">
        <v>0.54513888888888895</v>
      </c>
      <c r="J108" s="5">
        <f t="shared" si="58"/>
        <v>4.5138888888888951E-2</v>
      </c>
      <c r="K108" s="5">
        <v>0.70833333333333304</v>
      </c>
      <c r="L108" s="5"/>
      <c r="M108" s="5"/>
      <c r="N108" s="5">
        <f t="shared" si="53"/>
        <v>0.32638888888888806</v>
      </c>
      <c r="O108" s="5">
        <f t="shared" si="59"/>
        <v>0</v>
      </c>
      <c r="P108" s="24">
        <f t="shared" si="60"/>
        <v>0.32638888888888806</v>
      </c>
      <c r="Q108" s="5">
        <f t="shared" si="61"/>
        <v>0</v>
      </c>
      <c r="R108" s="7">
        <f t="shared" si="62"/>
        <v>-8.3266726846886741E-16</v>
      </c>
      <c r="S108" s="7">
        <f t="shared" si="63"/>
        <v>-8.4099394115355608E-14</v>
      </c>
      <c r="T108" s="7">
        <f t="shared" si="64"/>
        <v>-8.4099394115355608E-14</v>
      </c>
      <c r="U108" s="5">
        <f t="shared" si="65"/>
        <v>0</v>
      </c>
      <c r="V108" s="30"/>
      <c r="W108" s="46">
        <f t="shared" si="54"/>
        <v>0</v>
      </c>
      <c r="X108" s="48">
        <f t="shared" si="55"/>
        <v>0</v>
      </c>
      <c r="Y108" s="6" t="str">
        <f t="shared" si="41"/>
        <v>non</v>
      </c>
      <c r="AB108" s="5">
        <f t="shared" si="56"/>
        <v>0</v>
      </c>
      <c r="AE108" s="26" t="str">
        <f t="shared" si="42"/>
        <v/>
      </c>
      <c r="AF108" s="26" t="str">
        <f t="shared" si="43"/>
        <v/>
      </c>
      <c r="AG108" s="26" t="str">
        <f t="shared" si="44"/>
        <v/>
      </c>
      <c r="AH108" s="26" t="str">
        <f t="shared" si="45"/>
        <v/>
      </c>
      <c r="AI108" s="26" t="str">
        <f t="shared" si="46"/>
        <v/>
      </c>
      <c r="AJ108" s="26" t="str">
        <f t="shared" si="47"/>
        <v/>
      </c>
      <c r="AK108" s="26" t="str">
        <f t="shared" si="48"/>
        <v/>
      </c>
      <c r="AL108" s="26" t="str">
        <f t="shared" si="49"/>
        <v/>
      </c>
      <c r="AM108" s="26" t="str">
        <f t="shared" si="50"/>
        <v/>
      </c>
      <c r="AN108" s="26">
        <f t="shared" si="51"/>
        <v>1</v>
      </c>
      <c r="AO108" s="26">
        <f t="shared" si="57"/>
        <v>72</v>
      </c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</row>
    <row r="109" spans="1:54" s="31" customFormat="1" x14ac:dyDescent="0.35">
      <c r="A109" s="31" t="s">
        <v>102</v>
      </c>
      <c r="B109" s="32">
        <v>43933</v>
      </c>
      <c r="D109" s="31" t="str">
        <f t="shared" si="52"/>
        <v/>
      </c>
      <c r="E109" s="33"/>
      <c r="F109" s="33"/>
      <c r="G109" s="33">
        <v>0.33680555555555602</v>
      </c>
      <c r="H109" s="33">
        <v>0.5</v>
      </c>
      <c r="I109" s="33">
        <v>0.54513888888888895</v>
      </c>
      <c r="J109" s="33">
        <f t="shared" si="58"/>
        <v>4.5138888888888951E-2</v>
      </c>
      <c r="K109" s="33">
        <v>0.70833333333333304</v>
      </c>
      <c r="L109" s="33"/>
      <c r="M109" s="33"/>
      <c r="N109" s="33">
        <f t="shared" si="53"/>
        <v>0.32638888888888806</v>
      </c>
      <c r="O109" s="33">
        <f t="shared" si="59"/>
        <v>0</v>
      </c>
      <c r="P109" s="33">
        <f t="shared" si="60"/>
        <v>0.32638888888888806</v>
      </c>
      <c r="Q109" s="33">
        <f t="shared" si="61"/>
        <v>0</v>
      </c>
      <c r="R109" s="34">
        <f t="shared" si="62"/>
        <v>-8.3266726846886741E-16</v>
      </c>
      <c r="S109" s="34">
        <f t="shared" si="63"/>
        <v>-8.4932061383824475E-14</v>
      </c>
      <c r="T109" s="34">
        <f t="shared" si="64"/>
        <v>-8.4932061383824475E-14</v>
      </c>
      <c r="U109" s="33">
        <f t="shared" si="65"/>
        <v>0</v>
      </c>
      <c r="V109" s="35"/>
      <c r="W109" s="47">
        <f t="shared" si="54"/>
        <v>0</v>
      </c>
      <c r="X109" s="49">
        <f t="shared" si="55"/>
        <v>0</v>
      </c>
      <c r="Y109" s="36" t="str">
        <f t="shared" si="41"/>
        <v>non</v>
      </c>
      <c r="AB109" s="33">
        <f t="shared" si="56"/>
        <v>0</v>
      </c>
      <c r="AE109" s="37" t="str">
        <f t="shared" si="42"/>
        <v/>
      </c>
      <c r="AF109" s="37" t="str">
        <f t="shared" si="43"/>
        <v/>
      </c>
      <c r="AG109" s="37" t="str">
        <f t="shared" si="44"/>
        <v/>
      </c>
      <c r="AH109" s="37" t="str">
        <f t="shared" si="45"/>
        <v/>
      </c>
      <c r="AI109" s="37" t="str">
        <f t="shared" si="46"/>
        <v/>
      </c>
      <c r="AJ109" s="37" t="str">
        <f t="shared" si="47"/>
        <v/>
      </c>
      <c r="AK109" s="37" t="str">
        <f t="shared" si="48"/>
        <v/>
      </c>
      <c r="AL109" s="37" t="str">
        <f t="shared" si="49"/>
        <v/>
      </c>
      <c r="AM109" s="37" t="str">
        <f t="shared" si="50"/>
        <v/>
      </c>
      <c r="AN109" s="37">
        <f t="shared" si="51"/>
        <v>0</v>
      </c>
      <c r="AO109" s="37">
        <f t="shared" si="57"/>
        <v>72</v>
      </c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</row>
    <row r="110" spans="1:54" s="31" customFormat="1" x14ac:dyDescent="0.35">
      <c r="A110" s="31" t="s">
        <v>103</v>
      </c>
      <c r="B110" s="32">
        <v>43934</v>
      </c>
      <c r="D110" s="31" t="str">
        <f t="shared" si="52"/>
        <v/>
      </c>
      <c r="E110" s="33"/>
      <c r="F110" s="33"/>
      <c r="G110" s="33">
        <v>0.33680555555555602</v>
      </c>
      <c r="H110" s="33">
        <v>0.5</v>
      </c>
      <c r="I110" s="33">
        <v>0.54513888888888895</v>
      </c>
      <c r="J110" s="33">
        <f t="shared" si="58"/>
        <v>4.5138888888888951E-2</v>
      </c>
      <c r="K110" s="33">
        <v>0.70833333333333304</v>
      </c>
      <c r="L110" s="33"/>
      <c r="M110" s="33"/>
      <c r="N110" s="33">
        <f t="shared" si="53"/>
        <v>0.32638888888888806</v>
      </c>
      <c r="O110" s="33">
        <f t="shared" si="59"/>
        <v>0</v>
      </c>
      <c r="P110" s="33">
        <f t="shared" si="60"/>
        <v>0.32638888888888806</v>
      </c>
      <c r="Q110" s="33">
        <f t="shared" si="61"/>
        <v>0</v>
      </c>
      <c r="R110" s="34">
        <f t="shared" si="62"/>
        <v>-8.3266726846886741E-16</v>
      </c>
      <c r="S110" s="34">
        <f t="shared" si="63"/>
        <v>-8.5764728652293343E-14</v>
      </c>
      <c r="T110" s="34">
        <f t="shared" si="64"/>
        <v>-8.5764728652293343E-14</v>
      </c>
      <c r="U110" s="33">
        <f t="shared" si="65"/>
        <v>0</v>
      </c>
      <c r="V110" s="35"/>
      <c r="W110" s="47">
        <f t="shared" si="54"/>
        <v>0</v>
      </c>
      <c r="X110" s="49">
        <f t="shared" si="55"/>
        <v>0</v>
      </c>
      <c r="Y110" s="36" t="s">
        <v>105</v>
      </c>
      <c r="Z110" s="33"/>
      <c r="AB110" s="33">
        <f>AB109+AA110*Z110</f>
        <v>0</v>
      </c>
      <c r="AE110" s="37" t="str">
        <f t="shared" si="42"/>
        <v/>
      </c>
      <c r="AF110" s="37" t="str">
        <f t="shared" si="43"/>
        <v/>
      </c>
      <c r="AG110" s="37" t="str">
        <f t="shared" si="44"/>
        <v/>
      </c>
      <c r="AH110" s="37" t="str">
        <f t="shared" si="45"/>
        <v/>
      </c>
      <c r="AI110" s="37" t="str">
        <f t="shared" si="46"/>
        <v/>
      </c>
      <c r="AJ110" s="37" t="str">
        <f t="shared" si="47"/>
        <v/>
      </c>
      <c r="AK110" s="37" t="str">
        <f t="shared" si="48"/>
        <v/>
      </c>
      <c r="AL110" s="37" t="str">
        <f t="shared" si="49"/>
        <v/>
      </c>
      <c r="AM110" s="37" t="str">
        <f t="shared" si="50"/>
        <v/>
      </c>
      <c r="AN110" s="37">
        <f t="shared" si="51"/>
        <v>0</v>
      </c>
      <c r="AO110" s="37">
        <f t="shared" si="57"/>
        <v>72</v>
      </c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</row>
    <row r="111" spans="1:54" x14ac:dyDescent="0.35">
      <c r="A111" t="s">
        <v>104</v>
      </c>
      <c r="B111" s="1">
        <v>43935</v>
      </c>
      <c r="D111" t="str">
        <f t="shared" si="52"/>
        <v/>
      </c>
      <c r="E111" s="5"/>
      <c r="F111" s="5"/>
      <c r="G111" s="5">
        <v>0.33680555555555602</v>
      </c>
      <c r="H111" s="5">
        <v>0.5</v>
      </c>
      <c r="I111" s="5">
        <v>0.54513888888888895</v>
      </c>
      <c r="J111" s="5">
        <f t="shared" si="58"/>
        <v>4.5138888888888951E-2</v>
      </c>
      <c r="K111" s="5">
        <v>0.70833333333333304</v>
      </c>
      <c r="L111" s="5"/>
      <c r="M111" s="5"/>
      <c r="N111" s="5">
        <f t="shared" si="53"/>
        <v>0.32638888888888806</v>
      </c>
      <c r="O111" s="5">
        <f t="shared" si="59"/>
        <v>0</v>
      </c>
      <c r="P111" s="24">
        <f t="shared" si="60"/>
        <v>0.32638888888888806</v>
      </c>
      <c r="Q111" s="5">
        <f t="shared" si="61"/>
        <v>0</v>
      </c>
      <c r="R111" s="7">
        <f t="shared" si="62"/>
        <v>-8.3266726846886741E-16</v>
      </c>
      <c r="S111" s="7">
        <f t="shared" si="63"/>
        <v>-8.659739592076221E-14</v>
      </c>
      <c r="T111" s="7">
        <f t="shared" si="64"/>
        <v>-8.659739592076221E-14</v>
      </c>
      <c r="U111" s="5">
        <f t="shared" si="65"/>
        <v>0</v>
      </c>
      <c r="V111" s="30"/>
      <c r="W111" s="46">
        <f t="shared" si="54"/>
        <v>0</v>
      </c>
      <c r="X111" s="48">
        <f t="shared" si="55"/>
        <v>0</v>
      </c>
      <c r="Y111" s="6" t="str">
        <f t="shared" ref="Y111:Y174" si="66">IF(Q111&gt;0,"oui","non")</f>
        <v>non</v>
      </c>
      <c r="AB111" s="5">
        <f t="shared" si="56"/>
        <v>0</v>
      </c>
      <c r="AE111" s="26" t="str">
        <f t="shared" si="42"/>
        <v/>
      </c>
      <c r="AF111" s="26" t="str">
        <f t="shared" si="43"/>
        <v/>
      </c>
      <c r="AG111" s="26" t="str">
        <f t="shared" si="44"/>
        <v/>
      </c>
      <c r="AH111" s="26" t="str">
        <f t="shared" si="45"/>
        <v/>
      </c>
      <c r="AI111" s="26" t="str">
        <f t="shared" si="46"/>
        <v/>
      </c>
      <c r="AJ111" s="26" t="str">
        <f t="shared" si="47"/>
        <v/>
      </c>
      <c r="AK111" s="26" t="str">
        <f t="shared" si="48"/>
        <v/>
      </c>
      <c r="AL111" s="26" t="str">
        <f t="shared" si="49"/>
        <v/>
      </c>
      <c r="AM111" s="26" t="str">
        <f t="shared" si="50"/>
        <v/>
      </c>
      <c r="AN111" s="26">
        <f t="shared" si="51"/>
        <v>1</v>
      </c>
      <c r="AO111" s="26">
        <f t="shared" si="57"/>
        <v>73</v>
      </c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</row>
    <row r="112" spans="1:54" x14ac:dyDescent="0.35">
      <c r="A112" t="s">
        <v>98</v>
      </c>
      <c r="B112" s="1">
        <v>43936</v>
      </c>
      <c r="D112" t="str">
        <f t="shared" si="52"/>
        <v/>
      </c>
      <c r="E112" s="5"/>
      <c r="F112" s="5"/>
      <c r="G112" s="5">
        <v>0.33680555555555602</v>
      </c>
      <c r="H112" s="5">
        <v>0.5</v>
      </c>
      <c r="I112" s="5">
        <v>0.54513888888888895</v>
      </c>
      <c r="J112" s="5">
        <f t="shared" si="58"/>
        <v>4.5138888888888951E-2</v>
      </c>
      <c r="K112" s="5">
        <v>0.70833333333333304</v>
      </c>
      <c r="L112" s="5"/>
      <c r="M112" s="5"/>
      <c r="N112" s="5">
        <f t="shared" si="53"/>
        <v>0.32638888888888806</v>
      </c>
      <c r="O112" s="5">
        <f t="shared" si="59"/>
        <v>0</v>
      </c>
      <c r="P112" s="24">
        <f t="shared" si="60"/>
        <v>0.32638888888888806</v>
      </c>
      <c r="Q112" s="5">
        <f t="shared" si="61"/>
        <v>0</v>
      </c>
      <c r="R112" s="7">
        <f t="shared" si="62"/>
        <v>-8.3266726846886741E-16</v>
      </c>
      <c r="S112" s="7">
        <f t="shared" si="63"/>
        <v>-8.7430063189231078E-14</v>
      </c>
      <c r="T112" s="7">
        <f t="shared" si="64"/>
        <v>-8.7430063189231078E-14</v>
      </c>
      <c r="U112" s="5">
        <f t="shared" si="65"/>
        <v>0</v>
      </c>
      <c r="V112" s="30"/>
      <c r="W112" s="46">
        <f t="shared" si="54"/>
        <v>0</v>
      </c>
      <c r="X112" s="48">
        <f t="shared" si="55"/>
        <v>0</v>
      </c>
      <c r="Y112" s="6" t="str">
        <f t="shared" si="66"/>
        <v>non</v>
      </c>
      <c r="AB112" s="5">
        <f t="shared" si="56"/>
        <v>0</v>
      </c>
      <c r="AE112" s="26" t="str">
        <f t="shared" si="42"/>
        <v/>
      </c>
      <c r="AF112" s="26" t="str">
        <f t="shared" si="43"/>
        <v/>
      </c>
      <c r="AG112" s="26" t="str">
        <f t="shared" si="44"/>
        <v/>
      </c>
      <c r="AH112" s="26" t="str">
        <f t="shared" si="45"/>
        <v/>
      </c>
      <c r="AI112" s="26" t="str">
        <f t="shared" si="46"/>
        <v/>
      </c>
      <c r="AJ112" s="26" t="str">
        <f t="shared" si="47"/>
        <v/>
      </c>
      <c r="AK112" s="26" t="str">
        <f t="shared" si="48"/>
        <v/>
      </c>
      <c r="AL112" s="26" t="str">
        <f t="shared" si="49"/>
        <v/>
      </c>
      <c r="AM112" s="26" t="str">
        <f t="shared" si="50"/>
        <v/>
      </c>
      <c r="AN112" s="26">
        <f t="shared" si="51"/>
        <v>1</v>
      </c>
      <c r="AO112" s="26">
        <f t="shared" si="57"/>
        <v>74</v>
      </c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</row>
    <row r="113" spans="1:64" x14ac:dyDescent="0.35">
      <c r="A113" t="s">
        <v>99</v>
      </c>
      <c r="B113" s="1">
        <v>43937</v>
      </c>
      <c r="D113" t="str">
        <f t="shared" si="52"/>
        <v/>
      </c>
      <c r="E113" s="5"/>
      <c r="F113" s="5"/>
      <c r="G113" s="5">
        <v>0.33680555555555602</v>
      </c>
      <c r="H113" s="5">
        <v>0.5</v>
      </c>
      <c r="I113" s="5">
        <v>0.54513888888888895</v>
      </c>
      <c r="J113" s="5">
        <f t="shared" si="58"/>
        <v>4.5138888888888951E-2</v>
      </c>
      <c r="K113" s="5">
        <v>0.70833333333333304</v>
      </c>
      <c r="L113" s="5"/>
      <c r="M113" s="5"/>
      <c r="N113" s="5">
        <f t="shared" si="53"/>
        <v>0.32638888888888806</v>
      </c>
      <c r="O113" s="5">
        <f t="shared" si="59"/>
        <v>0</v>
      </c>
      <c r="P113" s="24">
        <f t="shared" si="60"/>
        <v>0.32638888888888806</v>
      </c>
      <c r="Q113" s="5">
        <f t="shared" si="61"/>
        <v>0</v>
      </c>
      <c r="R113" s="7">
        <f t="shared" si="62"/>
        <v>-8.3266726846886741E-16</v>
      </c>
      <c r="S113" s="7">
        <f t="shared" si="63"/>
        <v>-8.8262730457699945E-14</v>
      </c>
      <c r="T113" s="7">
        <f t="shared" si="64"/>
        <v>-8.8262730457699945E-14</v>
      </c>
      <c r="U113" s="5">
        <f t="shared" si="65"/>
        <v>0</v>
      </c>
      <c r="V113" s="30"/>
      <c r="W113" s="46">
        <f t="shared" si="54"/>
        <v>0</v>
      </c>
      <c r="X113" s="48">
        <f t="shared" si="55"/>
        <v>0</v>
      </c>
      <c r="Y113" s="6" t="str">
        <f t="shared" si="66"/>
        <v>non</v>
      </c>
      <c r="AB113" s="5">
        <f t="shared" si="56"/>
        <v>0</v>
      </c>
      <c r="AE113" s="26" t="str">
        <f t="shared" si="42"/>
        <v/>
      </c>
      <c r="AF113" s="26" t="str">
        <f t="shared" si="43"/>
        <v/>
      </c>
      <c r="AG113" s="26" t="str">
        <f t="shared" si="44"/>
        <v/>
      </c>
      <c r="AH113" s="26" t="str">
        <f t="shared" si="45"/>
        <v/>
      </c>
      <c r="AI113" s="26" t="str">
        <f t="shared" si="46"/>
        <v/>
      </c>
      <c r="AJ113" s="26" t="str">
        <f t="shared" si="47"/>
        <v/>
      </c>
      <c r="AK113" s="26" t="str">
        <f t="shared" si="48"/>
        <v/>
      </c>
      <c r="AL113" s="26" t="str">
        <f t="shared" si="49"/>
        <v/>
      </c>
      <c r="AM113" s="26" t="str">
        <f t="shared" si="50"/>
        <v/>
      </c>
      <c r="AN113" s="26">
        <f t="shared" si="51"/>
        <v>1</v>
      </c>
      <c r="AO113" s="26">
        <f t="shared" si="57"/>
        <v>75</v>
      </c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</row>
    <row r="114" spans="1:64" s="23" customFormat="1" x14ac:dyDescent="0.35">
      <c r="A114" t="s">
        <v>100</v>
      </c>
      <c r="B114" s="1">
        <v>43938</v>
      </c>
      <c r="C114"/>
      <c r="D114" t="str">
        <f t="shared" si="52"/>
        <v/>
      </c>
      <c r="E114" s="5"/>
      <c r="F114" s="5"/>
      <c r="G114" s="5">
        <v>0.33680555555555602</v>
      </c>
      <c r="H114" s="5">
        <v>0.5</v>
      </c>
      <c r="I114" s="5">
        <v>0.54513888888888895</v>
      </c>
      <c r="J114" s="5">
        <f t="shared" si="58"/>
        <v>4.5138888888888951E-2</v>
      </c>
      <c r="K114" s="5">
        <v>0.70833333333333304</v>
      </c>
      <c r="L114" s="5"/>
      <c r="M114" s="5"/>
      <c r="N114" s="5">
        <f t="shared" si="53"/>
        <v>0.32638888888888806</v>
      </c>
      <c r="O114" s="5">
        <f t="shared" si="59"/>
        <v>0</v>
      </c>
      <c r="P114" s="24">
        <f t="shared" si="60"/>
        <v>0.32638888888888806</v>
      </c>
      <c r="Q114" s="5">
        <f t="shared" si="61"/>
        <v>0</v>
      </c>
      <c r="R114" s="7">
        <f t="shared" si="62"/>
        <v>-8.3266726846886741E-16</v>
      </c>
      <c r="S114" s="7">
        <f t="shared" si="63"/>
        <v>-8.9095397726168812E-14</v>
      </c>
      <c r="T114" s="7">
        <f t="shared" si="64"/>
        <v>-8.9095397726168812E-14</v>
      </c>
      <c r="U114" s="5">
        <f t="shared" si="65"/>
        <v>0</v>
      </c>
      <c r="V114" s="30"/>
      <c r="W114" s="46">
        <f t="shared" si="54"/>
        <v>0</v>
      </c>
      <c r="X114" s="48">
        <f t="shared" si="55"/>
        <v>0</v>
      </c>
      <c r="Y114" s="6" t="str">
        <f t="shared" si="66"/>
        <v>non</v>
      </c>
      <c r="Z114"/>
      <c r="AA114"/>
      <c r="AB114" s="5">
        <f t="shared" si="56"/>
        <v>0</v>
      </c>
      <c r="AC114"/>
      <c r="AD114"/>
      <c r="AE114" s="26" t="str">
        <f t="shared" si="42"/>
        <v/>
      </c>
      <c r="AF114" s="26" t="str">
        <f t="shared" si="43"/>
        <v/>
      </c>
      <c r="AG114" s="26" t="str">
        <f t="shared" si="44"/>
        <v/>
      </c>
      <c r="AH114" s="26" t="str">
        <f t="shared" si="45"/>
        <v/>
      </c>
      <c r="AI114" s="26" t="str">
        <f t="shared" si="46"/>
        <v/>
      </c>
      <c r="AJ114" s="26" t="str">
        <f t="shared" si="47"/>
        <v/>
      </c>
      <c r="AK114" s="26" t="str">
        <f t="shared" si="48"/>
        <v/>
      </c>
      <c r="AL114" s="26" t="str">
        <f t="shared" si="49"/>
        <v/>
      </c>
      <c r="AM114" s="26" t="str">
        <f t="shared" si="50"/>
        <v/>
      </c>
      <c r="AN114" s="26">
        <f t="shared" si="51"/>
        <v>1</v>
      </c>
      <c r="AO114" s="26">
        <f t="shared" si="57"/>
        <v>76</v>
      </c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/>
      <c r="BD114"/>
      <c r="BE114"/>
      <c r="BF114"/>
      <c r="BG114"/>
      <c r="BH114"/>
      <c r="BI114"/>
      <c r="BJ114"/>
      <c r="BK114"/>
      <c r="BL114"/>
    </row>
    <row r="115" spans="1:64" s="23" customFormat="1" x14ac:dyDescent="0.35">
      <c r="A115" t="s">
        <v>101</v>
      </c>
      <c r="B115" s="1">
        <v>43939</v>
      </c>
      <c r="C115"/>
      <c r="D115" t="str">
        <f t="shared" si="52"/>
        <v/>
      </c>
      <c r="E115" s="5"/>
      <c r="F115" s="5"/>
      <c r="G115" s="5">
        <v>0.33680555555555602</v>
      </c>
      <c r="H115" s="5">
        <v>0.5</v>
      </c>
      <c r="I115" s="5">
        <v>0.54513888888888895</v>
      </c>
      <c r="J115" s="5">
        <f t="shared" si="58"/>
        <v>4.5138888888888951E-2</v>
      </c>
      <c r="K115" s="5">
        <v>0.70833333333333304</v>
      </c>
      <c r="L115" s="5"/>
      <c r="M115" s="5"/>
      <c r="N115" s="5">
        <f t="shared" si="53"/>
        <v>0.32638888888888806</v>
      </c>
      <c r="O115" s="5">
        <f t="shared" si="59"/>
        <v>0</v>
      </c>
      <c r="P115" s="24">
        <f t="shared" si="60"/>
        <v>0.32638888888888806</v>
      </c>
      <c r="Q115" s="5">
        <f t="shared" si="61"/>
        <v>0</v>
      </c>
      <c r="R115" s="7">
        <f t="shared" si="62"/>
        <v>-8.3266726846886741E-16</v>
      </c>
      <c r="S115" s="7">
        <f t="shared" si="63"/>
        <v>-8.992806499463768E-14</v>
      </c>
      <c r="T115" s="7">
        <f t="shared" si="64"/>
        <v>-8.992806499463768E-14</v>
      </c>
      <c r="U115" s="5">
        <f t="shared" si="65"/>
        <v>0</v>
      </c>
      <c r="V115" s="30"/>
      <c r="W115" s="46">
        <f t="shared" si="54"/>
        <v>0</v>
      </c>
      <c r="X115" s="48">
        <f t="shared" si="55"/>
        <v>0</v>
      </c>
      <c r="Y115" s="6" t="str">
        <f t="shared" si="66"/>
        <v>non</v>
      </c>
      <c r="Z115"/>
      <c r="AA115"/>
      <c r="AB115" s="5">
        <f t="shared" si="56"/>
        <v>0</v>
      </c>
      <c r="AC115"/>
      <c r="AD115"/>
      <c r="AE115" s="26" t="str">
        <f t="shared" si="42"/>
        <v/>
      </c>
      <c r="AF115" s="26" t="str">
        <f t="shared" si="43"/>
        <v/>
      </c>
      <c r="AG115" s="26" t="str">
        <f t="shared" si="44"/>
        <v/>
      </c>
      <c r="AH115" s="26" t="str">
        <f t="shared" si="45"/>
        <v/>
      </c>
      <c r="AI115" s="26" t="str">
        <f t="shared" si="46"/>
        <v/>
      </c>
      <c r="AJ115" s="26" t="str">
        <f t="shared" si="47"/>
        <v/>
      </c>
      <c r="AK115" s="26" t="str">
        <f t="shared" si="48"/>
        <v/>
      </c>
      <c r="AL115" s="26" t="str">
        <f t="shared" si="49"/>
        <v/>
      </c>
      <c r="AM115" s="26" t="str">
        <f t="shared" si="50"/>
        <v/>
      </c>
      <c r="AN115" s="26">
        <f t="shared" si="51"/>
        <v>1</v>
      </c>
      <c r="AO115" s="26">
        <f t="shared" si="57"/>
        <v>77</v>
      </c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/>
      <c r="BD115"/>
      <c r="BE115"/>
      <c r="BF115"/>
      <c r="BG115"/>
      <c r="BH115"/>
      <c r="BI115"/>
      <c r="BJ115"/>
      <c r="BK115"/>
      <c r="BL115"/>
    </row>
    <row r="116" spans="1:64" s="31" customFormat="1" x14ac:dyDescent="0.35">
      <c r="A116" s="31" t="s">
        <v>102</v>
      </c>
      <c r="B116" s="32">
        <v>43940</v>
      </c>
      <c r="D116" s="31" t="str">
        <f t="shared" si="52"/>
        <v/>
      </c>
      <c r="E116" s="33"/>
      <c r="F116" s="33"/>
      <c r="G116" s="33">
        <v>0.33680555555555602</v>
      </c>
      <c r="H116" s="33">
        <v>0.5</v>
      </c>
      <c r="I116" s="33">
        <v>0.54513888888888895</v>
      </c>
      <c r="J116" s="33">
        <f t="shared" si="58"/>
        <v>4.5138888888888951E-2</v>
      </c>
      <c r="K116" s="33">
        <v>0.70833333333333304</v>
      </c>
      <c r="L116" s="33"/>
      <c r="M116" s="33"/>
      <c r="N116" s="33">
        <f t="shared" si="53"/>
        <v>0.32638888888888806</v>
      </c>
      <c r="O116" s="33">
        <f t="shared" si="59"/>
        <v>0</v>
      </c>
      <c r="P116" s="33">
        <f t="shared" si="60"/>
        <v>0.32638888888888806</v>
      </c>
      <c r="Q116" s="33">
        <f t="shared" si="61"/>
        <v>0</v>
      </c>
      <c r="R116" s="34">
        <f t="shared" si="62"/>
        <v>-8.3266726846886741E-16</v>
      </c>
      <c r="S116" s="34">
        <f t="shared" si="63"/>
        <v>-9.0760732263106547E-14</v>
      </c>
      <c r="T116" s="34">
        <f t="shared" si="64"/>
        <v>-9.0760732263106547E-14</v>
      </c>
      <c r="U116" s="33">
        <f t="shared" si="65"/>
        <v>0</v>
      </c>
      <c r="V116" s="35"/>
      <c r="W116" s="47">
        <f t="shared" si="54"/>
        <v>0</v>
      </c>
      <c r="X116" s="49">
        <f t="shared" si="55"/>
        <v>0</v>
      </c>
      <c r="Y116" s="36" t="str">
        <f t="shared" si="66"/>
        <v>non</v>
      </c>
      <c r="AB116" s="33">
        <f t="shared" si="56"/>
        <v>0</v>
      </c>
      <c r="AE116" s="37" t="str">
        <f t="shared" si="42"/>
        <v/>
      </c>
      <c r="AF116" s="37" t="str">
        <f t="shared" si="43"/>
        <v/>
      </c>
      <c r="AG116" s="37" t="str">
        <f t="shared" si="44"/>
        <v/>
      </c>
      <c r="AH116" s="37" t="str">
        <f t="shared" si="45"/>
        <v/>
      </c>
      <c r="AI116" s="37" t="str">
        <f t="shared" si="46"/>
        <v/>
      </c>
      <c r="AJ116" s="37" t="str">
        <f t="shared" si="47"/>
        <v/>
      </c>
      <c r="AK116" s="37" t="str">
        <f t="shared" si="48"/>
        <v/>
      </c>
      <c r="AL116" s="37" t="str">
        <f t="shared" si="49"/>
        <v/>
      </c>
      <c r="AM116" s="37" t="str">
        <f t="shared" si="50"/>
        <v/>
      </c>
      <c r="AN116" s="37">
        <f t="shared" si="51"/>
        <v>0</v>
      </c>
      <c r="AO116" s="37">
        <f t="shared" si="57"/>
        <v>77</v>
      </c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</row>
    <row r="117" spans="1:64" s="31" customFormat="1" x14ac:dyDescent="0.35">
      <c r="A117" s="31" t="s">
        <v>103</v>
      </c>
      <c r="B117" s="32">
        <v>43941</v>
      </c>
      <c r="D117" s="31" t="str">
        <f t="shared" si="52"/>
        <v/>
      </c>
      <c r="E117" s="33"/>
      <c r="F117" s="33"/>
      <c r="G117" s="33">
        <v>0.33680555555555602</v>
      </c>
      <c r="H117" s="33">
        <v>0.5</v>
      </c>
      <c r="I117" s="33">
        <v>0.54513888888888895</v>
      </c>
      <c r="J117" s="33">
        <f t="shared" si="58"/>
        <v>4.5138888888888951E-2</v>
      </c>
      <c r="K117" s="33">
        <v>0.70833333333333304</v>
      </c>
      <c r="L117" s="33"/>
      <c r="M117" s="33"/>
      <c r="N117" s="33">
        <f t="shared" si="53"/>
        <v>0.32638888888888806</v>
      </c>
      <c r="O117" s="33">
        <f t="shared" si="59"/>
        <v>0</v>
      </c>
      <c r="P117" s="33">
        <f t="shared" si="60"/>
        <v>0.32638888888888806</v>
      </c>
      <c r="Q117" s="33">
        <f t="shared" si="61"/>
        <v>0</v>
      </c>
      <c r="R117" s="34">
        <f t="shared" si="62"/>
        <v>-8.3266726846886741E-16</v>
      </c>
      <c r="S117" s="34">
        <f t="shared" si="63"/>
        <v>-9.1593399531575415E-14</v>
      </c>
      <c r="T117" s="34">
        <f t="shared" si="64"/>
        <v>-9.1593399531575415E-14</v>
      </c>
      <c r="U117" s="33">
        <f t="shared" si="65"/>
        <v>0</v>
      </c>
      <c r="V117" s="35"/>
      <c r="W117" s="47">
        <f t="shared" si="54"/>
        <v>0</v>
      </c>
      <c r="X117" s="49">
        <f t="shared" si="55"/>
        <v>0</v>
      </c>
      <c r="Y117" s="36" t="str">
        <f t="shared" si="66"/>
        <v>non</v>
      </c>
      <c r="AB117" s="33">
        <f t="shared" si="56"/>
        <v>0</v>
      </c>
      <c r="AE117" s="37" t="str">
        <f t="shared" si="42"/>
        <v/>
      </c>
      <c r="AF117" s="37" t="str">
        <f t="shared" si="43"/>
        <v/>
      </c>
      <c r="AG117" s="37" t="str">
        <f t="shared" si="44"/>
        <v/>
      </c>
      <c r="AH117" s="37" t="str">
        <f t="shared" si="45"/>
        <v/>
      </c>
      <c r="AI117" s="37" t="str">
        <f t="shared" si="46"/>
        <v/>
      </c>
      <c r="AJ117" s="37" t="str">
        <f t="shared" si="47"/>
        <v/>
      </c>
      <c r="AK117" s="37" t="str">
        <f t="shared" si="48"/>
        <v/>
      </c>
      <c r="AL117" s="37" t="str">
        <f t="shared" si="49"/>
        <v/>
      </c>
      <c r="AM117" s="37" t="str">
        <f t="shared" si="50"/>
        <v/>
      </c>
      <c r="AN117" s="37">
        <f t="shared" si="51"/>
        <v>0</v>
      </c>
      <c r="AO117" s="37">
        <f t="shared" si="57"/>
        <v>77</v>
      </c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</row>
    <row r="118" spans="1:64" s="25" customFormat="1" x14ac:dyDescent="0.35">
      <c r="A118" t="s">
        <v>104</v>
      </c>
      <c r="B118" s="1">
        <v>43942</v>
      </c>
      <c r="C118"/>
      <c r="D118" t="str">
        <f t="shared" si="52"/>
        <v/>
      </c>
      <c r="E118" s="5"/>
      <c r="F118" s="5"/>
      <c r="G118" s="5">
        <v>0.33680555555555602</v>
      </c>
      <c r="H118" s="5">
        <v>0.5</v>
      </c>
      <c r="I118" s="5">
        <v>0.54513888888888895</v>
      </c>
      <c r="J118" s="5">
        <f t="shared" si="58"/>
        <v>4.5138888888888951E-2</v>
      </c>
      <c r="K118" s="5">
        <v>0.70833333333333304</v>
      </c>
      <c r="L118" s="5"/>
      <c r="M118" s="5"/>
      <c r="N118" s="5">
        <f t="shared" si="53"/>
        <v>0.32638888888888806</v>
      </c>
      <c r="O118" s="5">
        <f t="shared" si="59"/>
        <v>0</v>
      </c>
      <c r="P118" s="24">
        <f t="shared" si="60"/>
        <v>0.32638888888888806</v>
      </c>
      <c r="Q118" s="5">
        <f t="shared" si="61"/>
        <v>0</v>
      </c>
      <c r="R118" s="7">
        <f t="shared" si="62"/>
        <v>-8.3266726846886741E-16</v>
      </c>
      <c r="S118" s="7">
        <f t="shared" si="63"/>
        <v>-9.2426066800044282E-14</v>
      </c>
      <c r="T118" s="7">
        <f t="shared" si="64"/>
        <v>-9.2426066800044282E-14</v>
      </c>
      <c r="U118" s="5">
        <f t="shared" si="65"/>
        <v>0</v>
      </c>
      <c r="V118" s="30"/>
      <c r="W118" s="46">
        <f t="shared" si="54"/>
        <v>0</v>
      </c>
      <c r="X118" s="48">
        <f t="shared" si="55"/>
        <v>0</v>
      </c>
      <c r="Y118" s="6" t="str">
        <f t="shared" si="66"/>
        <v>non</v>
      </c>
      <c r="Z118"/>
      <c r="AA118"/>
      <c r="AB118" s="5">
        <f t="shared" si="56"/>
        <v>0</v>
      </c>
      <c r="AC118"/>
      <c r="AD118"/>
      <c r="AE118" s="26" t="str">
        <f t="shared" si="42"/>
        <v/>
      </c>
      <c r="AF118" s="26" t="str">
        <f t="shared" si="43"/>
        <v/>
      </c>
      <c r="AG118" s="26" t="str">
        <f t="shared" si="44"/>
        <v/>
      </c>
      <c r="AH118" s="26" t="str">
        <f t="shared" si="45"/>
        <v/>
      </c>
      <c r="AI118" s="26" t="str">
        <f t="shared" si="46"/>
        <v/>
      </c>
      <c r="AJ118" s="26" t="str">
        <f t="shared" si="47"/>
        <v/>
      </c>
      <c r="AK118" s="26" t="str">
        <f t="shared" si="48"/>
        <v/>
      </c>
      <c r="AL118" s="26" t="str">
        <f t="shared" si="49"/>
        <v/>
      </c>
      <c r="AM118" s="26" t="str">
        <f t="shared" si="50"/>
        <v/>
      </c>
      <c r="AN118" s="26">
        <f t="shared" si="51"/>
        <v>1</v>
      </c>
      <c r="AO118" s="26">
        <f t="shared" si="57"/>
        <v>78</v>
      </c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/>
      <c r="BD118"/>
      <c r="BE118"/>
      <c r="BF118"/>
      <c r="BG118"/>
      <c r="BH118"/>
      <c r="BI118"/>
      <c r="BJ118"/>
      <c r="BK118"/>
      <c r="BL118"/>
    </row>
    <row r="119" spans="1:64" x14ac:dyDescent="0.35">
      <c r="A119" t="s">
        <v>98</v>
      </c>
      <c r="B119" s="1">
        <v>43943</v>
      </c>
      <c r="D119" t="str">
        <f t="shared" si="52"/>
        <v/>
      </c>
      <c r="E119" s="5"/>
      <c r="F119" s="5"/>
      <c r="G119" s="5">
        <v>0.33680555555555602</v>
      </c>
      <c r="H119" s="5">
        <v>0.5</v>
      </c>
      <c r="I119" s="5">
        <v>0.54513888888888895</v>
      </c>
      <c r="J119" s="5">
        <f t="shared" si="58"/>
        <v>4.5138888888888951E-2</v>
      </c>
      <c r="K119" s="5">
        <v>0.70833333333333304</v>
      </c>
      <c r="L119" s="5"/>
      <c r="M119" s="5"/>
      <c r="N119" s="5">
        <f t="shared" si="53"/>
        <v>0.32638888888888806</v>
      </c>
      <c r="O119" s="5">
        <f t="shared" si="59"/>
        <v>0</v>
      </c>
      <c r="P119" s="24">
        <f t="shared" si="60"/>
        <v>0.32638888888888806</v>
      </c>
      <c r="Q119" s="5">
        <f t="shared" si="61"/>
        <v>0</v>
      </c>
      <c r="R119" s="7">
        <f t="shared" si="62"/>
        <v>-8.3266726846886741E-16</v>
      </c>
      <c r="S119" s="7">
        <f t="shared" si="63"/>
        <v>-9.3258734068513149E-14</v>
      </c>
      <c r="T119" s="7">
        <f t="shared" si="64"/>
        <v>-9.3258734068513149E-14</v>
      </c>
      <c r="U119" s="5">
        <f t="shared" si="65"/>
        <v>0</v>
      </c>
      <c r="V119" s="30"/>
      <c r="W119" s="46">
        <f t="shared" si="54"/>
        <v>0</v>
      </c>
      <c r="X119" s="48">
        <f t="shared" si="55"/>
        <v>0</v>
      </c>
      <c r="Y119" s="6" t="str">
        <f t="shared" si="66"/>
        <v>non</v>
      </c>
      <c r="AB119" s="5">
        <f t="shared" si="56"/>
        <v>0</v>
      </c>
      <c r="AE119" s="26" t="str">
        <f t="shared" si="42"/>
        <v/>
      </c>
      <c r="AF119" s="26" t="str">
        <f t="shared" si="43"/>
        <v/>
      </c>
      <c r="AG119" s="26" t="str">
        <f t="shared" si="44"/>
        <v/>
      </c>
      <c r="AH119" s="26" t="str">
        <f t="shared" si="45"/>
        <v/>
      </c>
      <c r="AI119" s="26" t="str">
        <f t="shared" si="46"/>
        <v/>
      </c>
      <c r="AJ119" s="26" t="str">
        <f t="shared" si="47"/>
        <v/>
      </c>
      <c r="AK119" s="26" t="str">
        <f t="shared" si="48"/>
        <v/>
      </c>
      <c r="AL119" s="26" t="str">
        <f t="shared" si="49"/>
        <v/>
      </c>
      <c r="AM119" s="26" t="str">
        <f t="shared" si="50"/>
        <v/>
      </c>
      <c r="AN119" s="26">
        <f t="shared" si="51"/>
        <v>1</v>
      </c>
      <c r="AO119" s="26">
        <f t="shared" si="57"/>
        <v>79</v>
      </c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</row>
    <row r="120" spans="1:64" x14ac:dyDescent="0.35">
      <c r="A120" t="s">
        <v>99</v>
      </c>
      <c r="B120" s="1">
        <v>43944</v>
      </c>
      <c r="D120" t="str">
        <f t="shared" si="52"/>
        <v/>
      </c>
      <c r="E120" s="5"/>
      <c r="F120" s="5"/>
      <c r="G120" s="5">
        <v>0.33680555555555602</v>
      </c>
      <c r="H120" s="5">
        <v>0.5</v>
      </c>
      <c r="I120" s="5">
        <v>0.54513888888888895</v>
      </c>
      <c r="J120" s="5">
        <f t="shared" si="58"/>
        <v>4.5138888888888951E-2</v>
      </c>
      <c r="K120" s="5">
        <v>0.70833333333333304</v>
      </c>
      <c r="L120" s="5"/>
      <c r="M120" s="5"/>
      <c r="N120" s="5">
        <f t="shared" si="53"/>
        <v>0.32638888888888806</v>
      </c>
      <c r="O120" s="5">
        <f t="shared" si="59"/>
        <v>0</v>
      </c>
      <c r="P120" s="24">
        <f t="shared" si="60"/>
        <v>0.32638888888888806</v>
      </c>
      <c r="Q120" s="5">
        <f t="shared" si="61"/>
        <v>0</v>
      </c>
      <c r="R120" s="7">
        <f t="shared" si="62"/>
        <v>-8.3266726846886741E-16</v>
      </c>
      <c r="S120" s="7">
        <f t="shared" si="63"/>
        <v>-9.4091401336982017E-14</v>
      </c>
      <c r="T120" s="7">
        <f t="shared" si="64"/>
        <v>-9.4091401336982017E-14</v>
      </c>
      <c r="U120" s="5">
        <f t="shared" si="65"/>
        <v>0</v>
      </c>
      <c r="V120" s="30"/>
      <c r="W120" s="46">
        <f t="shared" si="54"/>
        <v>0</v>
      </c>
      <c r="X120" s="48">
        <f t="shared" si="55"/>
        <v>0</v>
      </c>
      <c r="Y120" s="6" t="str">
        <f t="shared" si="66"/>
        <v>non</v>
      </c>
      <c r="AB120" s="5">
        <f t="shared" si="56"/>
        <v>0</v>
      </c>
      <c r="AE120" s="26" t="str">
        <f t="shared" si="42"/>
        <v/>
      </c>
      <c r="AF120" s="26" t="str">
        <f t="shared" si="43"/>
        <v/>
      </c>
      <c r="AG120" s="26" t="str">
        <f t="shared" si="44"/>
        <v/>
      </c>
      <c r="AH120" s="26" t="str">
        <f t="shared" si="45"/>
        <v/>
      </c>
      <c r="AI120" s="26" t="str">
        <f t="shared" si="46"/>
        <v/>
      </c>
      <c r="AJ120" s="26" t="str">
        <f t="shared" si="47"/>
        <v/>
      </c>
      <c r="AK120" s="26" t="str">
        <f t="shared" si="48"/>
        <v/>
      </c>
      <c r="AL120" s="26" t="str">
        <f t="shared" si="49"/>
        <v/>
      </c>
      <c r="AM120" s="26" t="str">
        <f t="shared" si="50"/>
        <v/>
      </c>
      <c r="AN120" s="26">
        <f t="shared" si="51"/>
        <v>1</v>
      </c>
      <c r="AO120" s="26">
        <f t="shared" si="57"/>
        <v>80</v>
      </c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</row>
    <row r="121" spans="1:64" x14ac:dyDescent="0.35">
      <c r="A121" t="s">
        <v>100</v>
      </c>
      <c r="B121" s="1">
        <v>43945</v>
      </c>
      <c r="D121" t="str">
        <f t="shared" si="52"/>
        <v/>
      </c>
      <c r="E121" s="5"/>
      <c r="F121" s="5"/>
      <c r="G121" s="5">
        <v>0.33680555555555602</v>
      </c>
      <c r="H121" s="5">
        <v>0.5</v>
      </c>
      <c r="I121" s="5">
        <v>0.54513888888888895</v>
      </c>
      <c r="J121" s="5">
        <f t="shared" si="58"/>
        <v>4.5138888888888951E-2</v>
      </c>
      <c r="K121" s="5">
        <v>0.70833333333333304</v>
      </c>
      <c r="L121" s="5"/>
      <c r="M121" s="5"/>
      <c r="N121" s="5">
        <f t="shared" si="53"/>
        <v>0.32638888888888806</v>
      </c>
      <c r="O121" s="5">
        <f t="shared" si="59"/>
        <v>0</v>
      </c>
      <c r="P121" s="24">
        <f t="shared" si="60"/>
        <v>0.32638888888888806</v>
      </c>
      <c r="Q121" s="5">
        <f t="shared" si="61"/>
        <v>0</v>
      </c>
      <c r="R121" s="7">
        <f t="shared" si="62"/>
        <v>-8.3266726846886741E-16</v>
      </c>
      <c r="S121" s="7">
        <f t="shared" si="63"/>
        <v>-9.4924068605450884E-14</v>
      </c>
      <c r="T121" s="7">
        <f t="shared" si="64"/>
        <v>-9.4924068605450884E-14</v>
      </c>
      <c r="U121" s="5">
        <f t="shared" si="65"/>
        <v>0</v>
      </c>
      <c r="V121" s="30"/>
      <c r="W121" s="46">
        <f t="shared" si="54"/>
        <v>0</v>
      </c>
      <c r="X121" s="48">
        <f t="shared" si="55"/>
        <v>0</v>
      </c>
      <c r="Y121" s="6" t="str">
        <f t="shared" si="66"/>
        <v>non</v>
      </c>
      <c r="AB121" s="5">
        <f t="shared" si="56"/>
        <v>0</v>
      </c>
      <c r="AE121" s="26" t="str">
        <f t="shared" si="42"/>
        <v/>
      </c>
      <c r="AF121" s="26" t="str">
        <f t="shared" si="43"/>
        <v/>
      </c>
      <c r="AG121" s="26" t="str">
        <f t="shared" si="44"/>
        <v/>
      </c>
      <c r="AH121" s="26" t="str">
        <f t="shared" si="45"/>
        <v/>
      </c>
      <c r="AI121" s="26" t="str">
        <f t="shared" si="46"/>
        <v/>
      </c>
      <c r="AJ121" s="26" t="str">
        <f t="shared" si="47"/>
        <v/>
      </c>
      <c r="AK121" s="26" t="str">
        <f t="shared" si="48"/>
        <v/>
      </c>
      <c r="AL121" s="26" t="str">
        <f t="shared" si="49"/>
        <v/>
      </c>
      <c r="AM121" s="26" t="str">
        <f t="shared" si="50"/>
        <v/>
      </c>
      <c r="AN121" s="26">
        <f t="shared" si="51"/>
        <v>1</v>
      </c>
      <c r="AO121" s="26">
        <f t="shared" si="57"/>
        <v>81</v>
      </c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</row>
    <row r="122" spans="1:64" x14ac:dyDescent="0.35">
      <c r="A122" t="s">
        <v>101</v>
      </c>
      <c r="B122" s="1">
        <v>43946</v>
      </c>
      <c r="D122" t="str">
        <f t="shared" si="52"/>
        <v/>
      </c>
      <c r="E122" s="5"/>
      <c r="F122" s="5"/>
      <c r="G122" s="5">
        <v>0.33680555555555602</v>
      </c>
      <c r="H122" s="5">
        <v>0.5</v>
      </c>
      <c r="I122" s="5">
        <v>0.54513888888888895</v>
      </c>
      <c r="J122" s="5">
        <f t="shared" si="58"/>
        <v>4.5138888888888951E-2</v>
      </c>
      <c r="K122" s="5">
        <v>0.70833333333333304</v>
      </c>
      <c r="L122" s="5"/>
      <c r="M122" s="5"/>
      <c r="N122" s="5">
        <f t="shared" si="53"/>
        <v>0.32638888888888806</v>
      </c>
      <c r="O122" s="5">
        <f t="shared" si="59"/>
        <v>0</v>
      </c>
      <c r="P122" s="24">
        <f t="shared" si="60"/>
        <v>0.32638888888888806</v>
      </c>
      <c r="Q122" s="5">
        <f t="shared" si="61"/>
        <v>0</v>
      </c>
      <c r="R122" s="7">
        <f t="shared" si="62"/>
        <v>-8.3266726846886741E-16</v>
      </c>
      <c r="S122" s="7">
        <f t="shared" si="63"/>
        <v>-9.5756735873919752E-14</v>
      </c>
      <c r="T122" s="7">
        <f t="shared" si="64"/>
        <v>-9.5756735873919752E-14</v>
      </c>
      <c r="U122" s="5">
        <f t="shared" si="65"/>
        <v>0</v>
      </c>
      <c r="V122" s="30"/>
      <c r="W122" s="46">
        <f t="shared" si="54"/>
        <v>0</v>
      </c>
      <c r="X122" s="48">
        <f t="shared" si="55"/>
        <v>0</v>
      </c>
      <c r="Y122" s="6" t="str">
        <f t="shared" si="66"/>
        <v>non</v>
      </c>
      <c r="AB122" s="5">
        <f t="shared" si="56"/>
        <v>0</v>
      </c>
      <c r="AE122" s="26" t="str">
        <f t="shared" si="42"/>
        <v/>
      </c>
      <c r="AF122" s="26" t="str">
        <f t="shared" si="43"/>
        <v/>
      </c>
      <c r="AG122" s="26" t="str">
        <f t="shared" si="44"/>
        <v/>
      </c>
      <c r="AH122" s="26" t="str">
        <f t="shared" si="45"/>
        <v/>
      </c>
      <c r="AI122" s="26" t="str">
        <f t="shared" si="46"/>
        <v/>
      </c>
      <c r="AJ122" s="26" t="str">
        <f t="shared" si="47"/>
        <v/>
      </c>
      <c r="AK122" s="26" t="str">
        <f t="shared" si="48"/>
        <v/>
      </c>
      <c r="AL122" s="26" t="str">
        <f t="shared" si="49"/>
        <v/>
      </c>
      <c r="AM122" s="26" t="str">
        <f t="shared" si="50"/>
        <v/>
      </c>
      <c r="AN122" s="26">
        <f t="shared" si="51"/>
        <v>1</v>
      </c>
      <c r="AO122" s="26">
        <f t="shared" si="57"/>
        <v>82</v>
      </c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</row>
    <row r="123" spans="1:64" s="31" customFormat="1" x14ac:dyDescent="0.35">
      <c r="A123" s="31" t="s">
        <v>102</v>
      </c>
      <c r="B123" s="32">
        <v>43947</v>
      </c>
      <c r="D123" s="31" t="str">
        <f t="shared" si="52"/>
        <v/>
      </c>
      <c r="E123" s="33"/>
      <c r="F123" s="33"/>
      <c r="G123" s="33">
        <v>0.33680555555555602</v>
      </c>
      <c r="H123" s="33">
        <v>0.5</v>
      </c>
      <c r="I123" s="33">
        <v>0.54513888888888895</v>
      </c>
      <c r="J123" s="33">
        <f t="shared" si="58"/>
        <v>4.5138888888888951E-2</v>
      </c>
      <c r="K123" s="33">
        <v>0.70833333333333304</v>
      </c>
      <c r="L123" s="33"/>
      <c r="M123" s="33"/>
      <c r="N123" s="33">
        <f t="shared" si="53"/>
        <v>0.32638888888888806</v>
      </c>
      <c r="O123" s="33">
        <f t="shared" si="59"/>
        <v>0</v>
      </c>
      <c r="P123" s="33">
        <f t="shared" si="60"/>
        <v>0.32638888888888806</v>
      </c>
      <c r="Q123" s="33">
        <f t="shared" si="61"/>
        <v>0</v>
      </c>
      <c r="R123" s="34">
        <f t="shared" si="62"/>
        <v>-8.3266726846886741E-16</v>
      </c>
      <c r="S123" s="34">
        <f t="shared" si="63"/>
        <v>-9.6589403142388619E-14</v>
      </c>
      <c r="T123" s="34">
        <f t="shared" si="64"/>
        <v>-9.6589403142388619E-14</v>
      </c>
      <c r="U123" s="33">
        <f t="shared" si="65"/>
        <v>0</v>
      </c>
      <c r="V123" s="35"/>
      <c r="W123" s="47">
        <f t="shared" si="54"/>
        <v>0</v>
      </c>
      <c r="X123" s="49">
        <f t="shared" si="55"/>
        <v>0</v>
      </c>
      <c r="Y123" s="36" t="str">
        <f t="shared" si="66"/>
        <v>non</v>
      </c>
      <c r="AB123" s="33">
        <f t="shared" si="56"/>
        <v>0</v>
      </c>
      <c r="AE123" s="37" t="str">
        <f t="shared" si="42"/>
        <v/>
      </c>
      <c r="AF123" s="37" t="str">
        <f t="shared" si="43"/>
        <v/>
      </c>
      <c r="AG123" s="37" t="str">
        <f t="shared" si="44"/>
        <v/>
      </c>
      <c r="AH123" s="37" t="str">
        <f t="shared" si="45"/>
        <v/>
      </c>
      <c r="AI123" s="37" t="str">
        <f t="shared" si="46"/>
        <v/>
      </c>
      <c r="AJ123" s="37" t="str">
        <f t="shared" si="47"/>
        <v/>
      </c>
      <c r="AK123" s="37" t="str">
        <f t="shared" si="48"/>
        <v/>
      </c>
      <c r="AL123" s="37" t="str">
        <f t="shared" si="49"/>
        <v/>
      </c>
      <c r="AM123" s="37" t="str">
        <f t="shared" si="50"/>
        <v/>
      </c>
      <c r="AN123" s="37">
        <f t="shared" si="51"/>
        <v>0</v>
      </c>
      <c r="AO123" s="37">
        <f t="shared" si="57"/>
        <v>82</v>
      </c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</row>
    <row r="124" spans="1:64" s="31" customFormat="1" x14ac:dyDescent="0.35">
      <c r="A124" s="31" t="s">
        <v>103</v>
      </c>
      <c r="B124" s="32">
        <v>43948</v>
      </c>
      <c r="D124" s="31" t="str">
        <f t="shared" si="52"/>
        <v/>
      </c>
      <c r="E124" s="33"/>
      <c r="F124" s="33"/>
      <c r="G124" s="33">
        <v>0.33680555555555602</v>
      </c>
      <c r="H124" s="33">
        <v>0.5</v>
      </c>
      <c r="I124" s="33">
        <v>0.54513888888888895</v>
      </c>
      <c r="J124" s="33">
        <f t="shared" si="58"/>
        <v>4.5138888888888951E-2</v>
      </c>
      <c r="K124" s="33">
        <v>0.70833333333333304</v>
      </c>
      <c r="L124" s="33"/>
      <c r="M124" s="33"/>
      <c r="N124" s="33">
        <f t="shared" si="53"/>
        <v>0.32638888888888806</v>
      </c>
      <c r="O124" s="33">
        <f t="shared" si="59"/>
        <v>0</v>
      </c>
      <c r="P124" s="33">
        <f t="shared" si="60"/>
        <v>0.32638888888888806</v>
      </c>
      <c r="Q124" s="33">
        <f t="shared" si="61"/>
        <v>0</v>
      </c>
      <c r="R124" s="34">
        <f t="shared" si="62"/>
        <v>-8.3266726846886741E-16</v>
      </c>
      <c r="S124" s="34">
        <f t="shared" si="63"/>
        <v>-9.7422070410857486E-14</v>
      </c>
      <c r="T124" s="34">
        <f t="shared" si="64"/>
        <v>-9.7422070410857486E-14</v>
      </c>
      <c r="U124" s="33">
        <f t="shared" si="65"/>
        <v>0</v>
      </c>
      <c r="V124" s="35"/>
      <c r="W124" s="47">
        <f t="shared" si="54"/>
        <v>0</v>
      </c>
      <c r="X124" s="49">
        <f t="shared" si="55"/>
        <v>0</v>
      </c>
      <c r="Y124" s="36" t="str">
        <f t="shared" si="66"/>
        <v>non</v>
      </c>
      <c r="AB124" s="33">
        <f t="shared" si="56"/>
        <v>0</v>
      </c>
      <c r="AE124" s="37" t="str">
        <f t="shared" si="42"/>
        <v/>
      </c>
      <c r="AF124" s="37" t="str">
        <f t="shared" si="43"/>
        <v/>
      </c>
      <c r="AG124" s="37" t="str">
        <f t="shared" si="44"/>
        <v/>
      </c>
      <c r="AH124" s="37" t="str">
        <f t="shared" si="45"/>
        <v/>
      </c>
      <c r="AI124" s="37" t="str">
        <f t="shared" si="46"/>
        <v/>
      </c>
      <c r="AJ124" s="37" t="str">
        <f t="shared" si="47"/>
        <v/>
      </c>
      <c r="AK124" s="37" t="str">
        <f t="shared" si="48"/>
        <v/>
      </c>
      <c r="AL124" s="37" t="str">
        <f t="shared" si="49"/>
        <v/>
      </c>
      <c r="AM124" s="37" t="str">
        <f t="shared" si="50"/>
        <v/>
      </c>
      <c r="AN124" s="37">
        <f t="shared" si="51"/>
        <v>0</v>
      </c>
      <c r="AO124" s="37">
        <f t="shared" si="57"/>
        <v>82</v>
      </c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</row>
    <row r="125" spans="1:64" s="25" customFormat="1" x14ac:dyDescent="0.35">
      <c r="A125" t="s">
        <v>104</v>
      </c>
      <c r="B125" s="1">
        <v>43949</v>
      </c>
      <c r="C125"/>
      <c r="D125" t="str">
        <f t="shared" si="52"/>
        <v/>
      </c>
      <c r="E125" s="5"/>
      <c r="F125" s="5"/>
      <c r="G125" s="5">
        <v>0.33680555555555602</v>
      </c>
      <c r="H125" s="5">
        <v>0.5</v>
      </c>
      <c r="I125" s="5">
        <v>0.54513888888888895</v>
      </c>
      <c r="J125" s="5">
        <f t="shared" si="58"/>
        <v>4.5138888888888951E-2</v>
      </c>
      <c r="K125" s="5">
        <v>0.70833333333333304</v>
      </c>
      <c r="L125" s="5"/>
      <c r="M125" s="5"/>
      <c r="N125" s="5">
        <f t="shared" si="53"/>
        <v>0.32638888888888806</v>
      </c>
      <c r="O125" s="5">
        <f t="shared" si="59"/>
        <v>0</v>
      </c>
      <c r="P125" s="24">
        <f t="shared" si="60"/>
        <v>0.32638888888888806</v>
      </c>
      <c r="Q125" s="5">
        <f t="shared" si="61"/>
        <v>0</v>
      </c>
      <c r="R125" s="7">
        <f t="shared" si="62"/>
        <v>-8.3266726846886741E-16</v>
      </c>
      <c r="S125" s="7">
        <f t="shared" si="63"/>
        <v>-9.8254737679326354E-14</v>
      </c>
      <c r="T125" s="7">
        <f t="shared" si="64"/>
        <v>-9.8254737679326354E-14</v>
      </c>
      <c r="U125" s="5">
        <f t="shared" si="65"/>
        <v>0</v>
      </c>
      <c r="V125" s="30"/>
      <c r="W125" s="46">
        <f t="shared" si="54"/>
        <v>0</v>
      </c>
      <c r="X125" s="48">
        <f t="shared" si="55"/>
        <v>0</v>
      </c>
      <c r="Y125" s="6" t="str">
        <f t="shared" si="66"/>
        <v>non</v>
      </c>
      <c r="Z125"/>
      <c r="AA125"/>
      <c r="AB125" s="5">
        <f t="shared" si="56"/>
        <v>0</v>
      </c>
      <c r="AC125"/>
      <c r="AD125"/>
      <c r="AE125" s="26" t="str">
        <f t="shared" si="42"/>
        <v/>
      </c>
      <c r="AF125" s="26" t="str">
        <f t="shared" si="43"/>
        <v/>
      </c>
      <c r="AG125" s="26" t="str">
        <f t="shared" si="44"/>
        <v/>
      </c>
      <c r="AH125" s="26" t="str">
        <f t="shared" si="45"/>
        <v/>
      </c>
      <c r="AI125" s="26" t="str">
        <f t="shared" si="46"/>
        <v/>
      </c>
      <c r="AJ125" s="26" t="str">
        <f t="shared" si="47"/>
        <v/>
      </c>
      <c r="AK125" s="26" t="str">
        <f t="shared" si="48"/>
        <v/>
      </c>
      <c r="AL125" s="26" t="str">
        <f t="shared" si="49"/>
        <v/>
      </c>
      <c r="AM125" s="26" t="str">
        <f t="shared" si="50"/>
        <v/>
      </c>
      <c r="AN125" s="26">
        <f t="shared" si="51"/>
        <v>1</v>
      </c>
      <c r="AO125" s="26">
        <f t="shared" si="57"/>
        <v>83</v>
      </c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/>
      <c r="BD125"/>
      <c r="BE125"/>
      <c r="BF125"/>
      <c r="BG125"/>
      <c r="BH125"/>
      <c r="BI125"/>
      <c r="BJ125"/>
      <c r="BK125"/>
      <c r="BL125"/>
    </row>
    <row r="126" spans="1:64" s="25" customFormat="1" x14ac:dyDescent="0.35">
      <c r="A126" t="s">
        <v>98</v>
      </c>
      <c r="B126" s="1">
        <v>43950</v>
      </c>
      <c r="C126"/>
      <c r="D126" t="str">
        <f t="shared" si="52"/>
        <v/>
      </c>
      <c r="E126" s="5"/>
      <c r="F126" s="5"/>
      <c r="G126" s="5">
        <v>0.33680555555555602</v>
      </c>
      <c r="H126" s="5">
        <v>0.5</v>
      </c>
      <c r="I126" s="5">
        <v>0.54513888888888895</v>
      </c>
      <c r="J126" s="5">
        <f t="shared" si="58"/>
        <v>4.5138888888888951E-2</v>
      </c>
      <c r="K126" s="5">
        <v>0.70833333333333304</v>
      </c>
      <c r="L126" s="5"/>
      <c r="M126" s="5"/>
      <c r="N126" s="5">
        <f t="shared" si="53"/>
        <v>0.32638888888888806</v>
      </c>
      <c r="O126" s="5">
        <f t="shared" si="59"/>
        <v>0</v>
      </c>
      <c r="P126" s="24">
        <f t="shared" si="60"/>
        <v>0.32638888888888806</v>
      </c>
      <c r="Q126" s="5">
        <f t="shared" si="61"/>
        <v>0</v>
      </c>
      <c r="R126" s="7">
        <f t="shared" si="62"/>
        <v>-8.3266726846886741E-16</v>
      </c>
      <c r="S126" s="7">
        <f t="shared" si="63"/>
        <v>-9.9087404947795221E-14</v>
      </c>
      <c r="T126" s="7">
        <f t="shared" si="64"/>
        <v>-9.9087404947795221E-14</v>
      </c>
      <c r="U126" s="5">
        <f t="shared" si="65"/>
        <v>0</v>
      </c>
      <c r="V126" s="30"/>
      <c r="W126" s="46">
        <f t="shared" si="54"/>
        <v>0</v>
      </c>
      <c r="X126" s="48">
        <f t="shared" si="55"/>
        <v>0</v>
      </c>
      <c r="Y126" s="6" t="str">
        <f t="shared" si="66"/>
        <v>non</v>
      </c>
      <c r="Z126"/>
      <c r="AA126"/>
      <c r="AB126" s="5">
        <f t="shared" si="56"/>
        <v>0</v>
      </c>
      <c r="AC126"/>
      <c r="AD126"/>
      <c r="AE126" s="26" t="str">
        <f t="shared" si="42"/>
        <v/>
      </c>
      <c r="AF126" s="26" t="str">
        <f t="shared" si="43"/>
        <v/>
      </c>
      <c r="AG126" s="26" t="str">
        <f t="shared" si="44"/>
        <v/>
      </c>
      <c r="AH126" s="26" t="str">
        <f t="shared" si="45"/>
        <v/>
      </c>
      <c r="AI126" s="26" t="str">
        <f t="shared" si="46"/>
        <v/>
      </c>
      <c r="AJ126" s="26" t="str">
        <f t="shared" si="47"/>
        <v/>
      </c>
      <c r="AK126" s="26" t="str">
        <f t="shared" si="48"/>
        <v/>
      </c>
      <c r="AL126" s="26" t="str">
        <f t="shared" si="49"/>
        <v/>
      </c>
      <c r="AM126" s="26" t="str">
        <f t="shared" si="50"/>
        <v/>
      </c>
      <c r="AN126" s="26">
        <f t="shared" si="51"/>
        <v>1</v>
      </c>
      <c r="AO126" s="26">
        <f t="shared" si="57"/>
        <v>84</v>
      </c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/>
      <c r="BD126"/>
      <c r="BE126"/>
      <c r="BF126"/>
      <c r="BG126"/>
      <c r="BH126"/>
      <c r="BI126"/>
      <c r="BJ126"/>
      <c r="BK126"/>
      <c r="BL126"/>
    </row>
    <row r="127" spans="1:64" s="31" customFormat="1" x14ac:dyDescent="0.35">
      <c r="A127" s="31" t="s">
        <v>99</v>
      </c>
      <c r="B127" s="32">
        <v>43951</v>
      </c>
      <c r="C127" s="31" t="s">
        <v>63</v>
      </c>
      <c r="D127" s="31" t="str">
        <f t="shared" si="52"/>
        <v>férié</v>
      </c>
      <c r="E127" s="33"/>
      <c r="F127" s="33"/>
      <c r="G127" s="33">
        <v>0.33680555555555602</v>
      </c>
      <c r="H127" s="33">
        <v>0.5</v>
      </c>
      <c r="I127" s="33">
        <v>0.54513888888888895</v>
      </c>
      <c r="J127" s="33">
        <f t="shared" si="58"/>
        <v>4.5138888888888951E-2</v>
      </c>
      <c r="K127" s="33">
        <v>0.70833333333333304</v>
      </c>
      <c r="L127" s="33"/>
      <c r="M127" s="33"/>
      <c r="N127" s="33">
        <f t="shared" si="53"/>
        <v>0.32638888888888806</v>
      </c>
      <c r="O127" s="33">
        <f t="shared" si="59"/>
        <v>0</v>
      </c>
      <c r="P127" s="33">
        <f t="shared" si="60"/>
        <v>0.32638888888888806</v>
      </c>
      <c r="Q127" s="33">
        <f t="shared" si="61"/>
        <v>0</v>
      </c>
      <c r="R127" s="34">
        <f t="shared" si="62"/>
        <v>-8.3266726846886741E-16</v>
      </c>
      <c r="S127" s="34">
        <f t="shared" si="63"/>
        <v>-9.9920072216264089E-14</v>
      </c>
      <c r="T127" s="34">
        <f t="shared" si="64"/>
        <v>-9.9920072216264089E-14</v>
      </c>
      <c r="U127" s="33">
        <f t="shared" si="65"/>
        <v>0</v>
      </c>
      <c r="V127" s="35"/>
      <c r="W127" s="47">
        <f t="shared" si="54"/>
        <v>0</v>
      </c>
      <c r="X127" s="49">
        <f t="shared" si="55"/>
        <v>0</v>
      </c>
      <c r="Y127" s="36" t="str">
        <f t="shared" si="66"/>
        <v>non</v>
      </c>
      <c r="AB127" s="33">
        <f t="shared" si="56"/>
        <v>0</v>
      </c>
      <c r="AE127" s="37" t="str">
        <f t="shared" si="42"/>
        <v/>
      </c>
      <c r="AF127" s="37" t="str">
        <f t="shared" si="43"/>
        <v/>
      </c>
      <c r="AG127" s="37" t="str">
        <f t="shared" si="44"/>
        <v/>
      </c>
      <c r="AH127" s="37" t="str">
        <f t="shared" si="45"/>
        <v/>
      </c>
      <c r="AI127" s="37" t="str">
        <f t="shared" si="46"/>
        <v/>
      </c>
      <c r="AJ127" s="37" t="str">
        <f t="shared" si="47"/>
        <v/>
      </c>
      <c r="AK127" s="37" t="str">
        <f t="shared" si="48"/>
        <v/>
      </c>
      <c r="AL127" s="37" t="str">
        <f t="shared" si="49"/>
        <v/>
      </c>
      <c r="AM127" s="37" t="str">
        <f t="shared" si="50"/>
        <v/>
      </c>
      <c r="AN127" s="37">
        <f t="shared" si="51"/>
        <v>0</v>
      </c>
      <c r="AO127" s="37">
        <f t="shared" si="57"/>
        <v>84</v>
      </c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</row>
    <row r="128" spans="1:64" x14ac:dyDescent="0.35">
      <c r="A128" t="s">
        <v>100</v>
      </c>
      <c r="B128" s="1">
        <v>43952</v>
      </c>
      <c r="D128" t="str">
        <f t="shared" si="52"/>
        <v/>
      </c>
      <c r="E128" s="5"/>
      <c r="F128" s="5"/>
      <c r="G128" s="5">
        <v>0.33680555555555602</v>
      </c>
      <c r="H128" s="5">
        <v>0.5</v>
      </c>
      <c r="I128" s="5">
        <v>0.54513888888888895</v>
      </c>
      <c r="J128" s="5">
        <f t="shared" si="58"/>
        <v>4.5138888888888951E-2</v>
      </c>
      <c r="K128" s="5">
        <v>0.70833333333333304</v>
      </c>
      <c r="L128" s="5"/>
      <c r="M128" s="5"/>
      <c r="N128" s="5">
        <f t="shared" si="53"/>
        <v>0.32638888888888806</v>
      </c>
      <c r="O128" s="5">
        <f t="shared" si="59"/>
        <v>0</v>
      </c>
      <c r="P128" s="24">
        <f t="shared" si="60"/>
        <v>0.32638888888888806</v>
      </c>
      <c r="Q128" s="5">
        <f t="shared" si="61"/>
        <v>0</v>
      </c>
      <c r="R128" s="7">
        <f t="shared" si="62"/>
        <v>-8.3266726846886741E-16</v>
      </c>
      <c r="S128" s="7">
        <f t="shared" si="63"/>
        <v>-1.0075273948473296E-13</v>
      </c>
      <c r="T128" s="7">
        <f t="shared" si="64"/>
        <v>-1.0075273948473296E-13</v>
      </c>
      <c r="U128" s="5">
        <f t="shared" si="65"/>
        <v>0</v>
      </c>
      <c r="V128" s="30"/>
      <c r="W128" s="46">
        <f t="shared" si="54"/>
        <v>0</v>
      </c>
      <c r="X128" s="48">
        <f t="shared" si="55"/>
        <v>0</v>
      </c>
      <c r="Y128" s="6" t="str">
        <f t="shared" si="66"/>
        <v>non</v>
      </c>
      <c r="AB128" s="5">
        <f t="shared" si="56"/>
        <v>0</v>
      </c>
      <c r="AE128" s="26" t="str">
        <f t="shared" si="42"/>
        <v/>
      </c>
      <c r="AF128" s="26" t="str">
        <f t="shared" si="43"/>
        <v/>
      </c>
      <c r="AG128" s="26" t="str">
        <f t="shared" si="44"/>
        <v/>
      </c>
      <c r="AH128" s="26" t="str">
        <f t="shared" si="45"/>
        <v/>
      </c>
      <c r="AI128" s="26" t="str">
        <f t="shared" si="46"/>
        <v/>
      </c>
      <c r="AJ128" s="26" t="str">
        <f t="shared" si="47"/>
        <v/>
      </c>
      <c r="AK128" s="26" t="str">
        <f t="shared" si="48"/>
        <v/>
      </c>
      <c r="AL128" s="26" t="str">
        <f t="shared" si="49"/>
        <v/>
      </c>
      <c r="AM128" s="26" t="str">
        <f t="shared" si="50"/>
        <v/>
      </c>
      <c r="AN128" s="26">
        <f t="shared" si="51"/>
        <v>1</v>
      </c>
      <c r="AO128" s="26">
        <f t="shared" si="57"/>
        <v>85</v>
      </c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</row>
    <row r="129" spans="1:64" x14ac:dyDescent="0.35">
      <c r="A129" t="s">
        <v>101</v>
      </c>
      <c r="B129" s="1">
        <v>43953</v>
      </c>
      <c r="D129" t="str">
        <f t="shared" si="52"/>
        <v/>
      </c>
      <c r="E129" s="5"/>
      <c r="F129" s="5"/>
      <c r="G129" s="5">
        <v>0.33680555555555602</v>
      </c>
      <c r="H129" s="5">
        <v>0.5</v>
      </c>
      <c r="I129" s="5">
        <v>0.54513888888888895</v>
      </c>
      <c r="J129" s="5">
        <f t="shared" si="58"/>
        <v>4.5138888888888951E-2</v>
      </c>
      <c r="K129" s="5">
        <v>0.70833333333333304</v>
      </c>
      <c r="L129" s="5"/>
      <c r="M129" s="5"/>
      <c r="N129" s="5">
        <f t="shared" si="53"/>
        <v>0.32638888888888806</v>
      </c>
      <c r="O129" s="5">
        <f t="shared" si="59"/>
        <v>0</v>
      </c>
      <c r="P129" s="24">
        <f t="shared" si="60"/>
        <v>0.32638888888888806</v>
      </c>
      <c r="Q129" s="5">
        <f t="shared" si="61"/>
        <v>0</v>
      </c>
      <c r="R129" s="7">
        <f t="shared" si="62"/>
        <v>-8.3266726846886741E-16</v>
      </c>
      <c r="S129" s="7">
        <f t="shared" si="63"/>
        <v>-1.0158540675320182E-13</v>
      </c>
      <c r="T129" s="7">
        <f t="shared" si="64"/>
        <v>-1.0158540675320182E-13</v>
      </c>
      <c r="U129" s="5">
        <f t="shared" si="65"/>
        <v>0</v>
      </c>
      <c r="V129" s="30"/>
      <c r="W129" s="46">
        <f t="shared" si="54"/>
        <v>0</v>
      </c>
      <c r="X129" s="48">
        <f t="shared" si="55"/>
        <v>0</v>
      </c>
      <c r="Y129" s="6" t="str">
        <f t="shared" si="66"/>
        <v>non</v>
      </c>
      <c r="AB129" s="5">
        <f t="shared" si="56"/>
        <v>0</v>
      </c>
      <c r="AE129" s="26" t="str">
        <f t="shared" si="42"/>
        <v/>
      </c>
      <c r="AF129" s="26" t="str">
        <f t="shared" si="43"/>
        <v/>
      </c>
      <c r="AG129" s="26" t="str">
        <f t="shared" si="44"/>
        <v/>
      </c>
      <c r="AH129" s="26" t="str">
        <f t="shared" si="45"/>
        <v/>
      </c>
      <c r="AI129" s="26" t="str">
        <f t="shared" si="46"/>
        <v/>
      </c>
      <c r="AJ129" s="26" t="str">
        <f t="shared" si="47"/>
        <v/>
      </c>
      <c r="AK129" s="26" t="str">
        <f t="shared" si="48"/>
        <v/>
      </c>
      <c r="AL129" s="26" t="str">
        <f t="shared" si="49"/>
        <v/>
      </c>
      <c r="AM129" s="26" t="str">
        <f t="shared" si="50"/>
        <v/>
      </c>
      <c r="AN129" s="26">
        <f t="shared" si="51"/>
        <v>1</v>
      </c>
      <c r="AO129" s="26">
        <f t="shared" si="57"/>
        <v>86</v>
      </c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</row>
    <row r="130" spans="1:64" s="31" customFormat="1" x14ac:dyDescent="0.35">
      <c r="A130" s="31" t="s">
        <v>102</v>
      </c>
      <c r="B130" s="32">
        <v>43954</v>
      </c>
      <c r="D130" s="31" t="str">
        <f t="shared" si="52"/>
        <v/>
      </c>
      <c r="E130" s="33"/>
      <c r="F130" s="33"/>
      <c r="G130" s="33">
        <v>0.33680555555555602</v>
      </c>
      <c r="H130" s="33">
        <v>0.5</v>
      </c>
      <c r="I130" s="33">
        <v>0.54513888888888895</v>
      </c>
      <c r="J130" s="33">
        <f t="shared" si="58"/>
        <v>4.5138888888888951E-2</v>
      </c>
      <c r="K130" s="33">
        <v>0.70833333333333304</v>
      </c>
      <c r="L130" s="33"/>
      <c r="M130" s="33"/>
      <c r="N130" s="33">
        <f t="shared" si="53"/>
        <v>0.32638888888888806</v>
      </c>
      <c r="O130" s="33">
        <f t="shared" si="59"/>
        <v>0</v>
      </c>
      <c r="P130" s="33">
        <f t="shared" si="60"/>
        <v>0.32638888888888806</v>
      </c>
      <c r="Q130" s="33">
        <f t="shared" si="61"/>
        <v>0</v>
      </c>
      <c r="R130" s="34">
        <f t="shared" si="62"/>
        <v>-8.3266726846886741E-16</v>
      </c>
      <c r="S130" s="34">
        <f t="shared" si="63"/>
        <v>-1.0241807402167069E-13</v>
      </c>
      <c r="T130" s="34">
        <f t="shared" si="64"/>
        <v>-1.0241807402167069E-13</v>
      </c>
      <c r="U130" s="33">
        <f t="shared" si="65"/>
        <v>0</v>
      </c>
      <c r="V130" s="35"/>
      <c r="W130" s="47">
        <f t="shared" si="54"/>
        <v>0</v>
      </c>
      <c r="X130" s="49">
        <f t="shared" si="55"/>
        <v>0</v>
      </c>
      <c r="Y130" s="36" t="str">
        <f t="shared" si="66"/>
        <v>non</v>
      </c>
      <c r="AB130" s="33">
        <f t="shared" si="56"/>
        <v>0</v>
      </c>
      <c r="AE130" s="37" t="str">
        <f t="shared" si="42"/>
        <v/>
      </c>
      <c r="AF130" s="37" t="str">
        <f t="shared" si="43"/>
        <v/>
      </c>
      <c r="AG130" s="37" t="str">
        <f t="shared" si="44"/>
        <v/>
      </c>
      <c r="AH130" s="37" t="str">
        <f t="shared" si="45"/>
        <v/>
      </c>
      <c r="AI130" s="37" t="str">
        <f t="shared" si="46"/>
        <v/>
      </c>
      <c r="AJ130" s="37" t="str">
        <f t="shared" si="47"/>
        <v/>
      </c>
      <c r="AK130" s="37" t="str">
        <f t="shared" si="48"/>
        <v/>
      </c>
      <c r="AL130" s="37" t="str">
        <f t="shared" si="49"/>
        <v/>
      </c>
      <c r="AM130" s="37" t="str">
        <f t="shared" si="50"/>
        <v/>
      </c>
      <c r="AN130" s="37">
        <f t="shared" si="51"/>
        <v>0</v>
      </c>
      <c r="AO130" s="37">
        <f t="shared" si="57"/>
        <v>86</v>
      </c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</row>
    <row r="131" spans="1:64" s="31" customFormat="1" x14ac:dyDescent="0.35">
      <c r="A131" s="31" t="s">
        <v>103</v>
      </c>
      <c r="B131" s="32">
        <v>43955</v>
      </c>
      <c r="D131" s="31" t="str">
        <f t="shared" si="52"/>
        <v/>
      </c>
      <c r="E131" s="33"/>
      <c r="F131" s="33"/>
      <c r="G131" s="33">
        <v>0.33680555555555602</v>
      </c>
      <c r="H131" s="33">
        <v>0.5</v>
      </c>
      <c r="I131" s="33">
        <v>0.54513888888888895</v>
      </c>
      <c r="J131" s="33">
        <f t="shared" si="58"/>
        <v>4.5138888888888951E-2</v>
      </c>
      <c r="K131" s="33">
        <v>0.70833333333333304</v>
      </c>
      <c r="L131" s="33"/>
      <c r="M131" s="33"/>
      <c r="N131" s="33">
        <f t="shared" si="53"/>
        <v>0.32638888888888806</v>
      </c>
      <c r="O131" s="33">
        <f t="shared" si="59"/>
        <v>0</v>
      </c>
      <c r="P131" s="33">
        <f t="shared" si="60"/>
        <v>0.32638888888888806</v>
      </c>
      <c r="Q131" s="33">
        <f t="shared" si="61"/>
        <v>0</v>
      </c>
      <c r="R131" s="34">
        <f t="shared" si="62"/>
        <v>-8.3266726846886741E-16</v>
      </c>
      <c r="S131" s="34">
        <f t="shared" si="63"/>
        <v>-1.0325074129013956E-13</v>
      </c>
      <c r="T131" s="34">
        <f t="shared" si="64"/>
        <v>-1.0325074129013956E-13</v>
      </c>
      <c r="U131" s="33">
        <f t="shared" si="65"/>
        <v>0</v>
      </c>
      <c r="V131" s="35"/>
      <c r="W131" s="47">
        <f t="shared" si="54"/>
        <v>0</v>
      </c>
      <c r="X131" s="49">
        <f t="shared" si="55"/>
        <v>0</v>
      </c>
      <c r="Y131" s="36" t="str">
        <f t="shared" si="66"/>
        <v>non</v>
      </c>
      <c r="AB131" s="33">
        <f t="shared" si="56"/>
        <v>0</v>
      </c>
      <c r="AE131" s="37" t="str">
        <f t="shared" si="42"/>
        <v/>
      </c>
      <c r="AF131" s="37" t="str">
        <f t="shared" si="43"/>
        <v/>
      </c>
      <c r="AG131" s="37" t="str">
        <f t="shared" si="44"/>
        <v/>
      </c>
      <c r="AH131" s="37" t="str">
        <f t="shared" si="45"/>
        <v/>
      </c>
      <c r="AI131" s="37" t="str">
        <f t="shared" si="46"/>
        <v/>
      </c>
      <c r="AJ131" s="37" t="str">
        <f t="shared" si="47"/>
        <v/>
      </c>
      <c r="AK131" s="37" t="str">
        <f t="shared" si="48"/>
        <v/>
      </c>
      <c r="AL131" s="37" t="str">
        <f t="shared" si="49"/>
        <v/>
      </c>
      <c r="AM131" s="37" t="str">
        <f t="shared" si="50"/>
        <v/>
      </c>
      <c r="AN131" s="37">
        <f t="shared" si="51"/>
        <v>0</v>
      </c>
      <c r="AO131" s="37">
        <f t="shared" si="57"/>
        <v>86</v>
      </c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</row>
    <row r="132" spans="1:64" s="25" customFormat="1" x14ac:dyDescent="0.35">
      <c r="A132" t="s">
        <v>104</v>
      </c>
      <c r="B132" s="1">
        <v>43956</v>
      </c>
      <c r="C132"/>
      <c r="D132" t="str">
        <f t="shared" si="52"/>
        <v/>
      </c>
      <c r="E132" s="5"/>
      <c r="F132" s="5"/>
      <c r="G132" s="5">
        <v>0.33680555555555602</v>
      </c>
      <c r="H132" s="5">
        <v>0.5</v>
      </c>
      <c r="I132" s="5">
        <v>0.54513888888888895</v>
      </c>
      <c r="J132" s="5">
        <f t="shared" si="58"/>
        <v>4.5138888888888951E-2</v>
      </c>
      <c r="K132" s="5">
        <v>0.70833333333333304</v>
      </c>
      <c r="L132" s="5"/>
      <c r="M132" s="5"/>
      <c r="N132" s="5">
        <f t="shared" si="53"/>
        <v>0.32638888888888806</v>
      </c>
      <c r="O132" s="5">
        <f t="shared" si="59"/>
        <v>0</v>
      </c>
      <c r="P132" s="24">
        <f t="shared" si="60"/>
        <v>0.32638888888888806</v>
      </c>
      <c r="Q132" s="5">
        <f t="shared" si="61"/>
        <v>0</v>
      </c>
      <c r="R132" s="7">
        <f t="shared" si="62"/>
        <v>-8.3266726846886741E-16</v>
      </c>
      <c r="S132" s="7">
        <f t="shared" si="63"/>
        <v>-1.0408340855860843E-13</v>
      </c>
      <c r="T132" s="7">
        <f t="shared" si="64"/>
        <v>-1.0408340855860843E-13</v>
      </c>
      <c r="U132" s="5">
        <f t="shared" si="65"/>
        <v>0</v>
      </c>
      <c r="V132" s="30"/>
      <c r="W132" s="46">
        <f t="shared" si="54"/>
        <v>0</v>
      </c>
      <c r="X132" s="48">
        <f t="shared" si="55"/>
        <v>0</v>
      </c>
      <c r="Y132" s="6" t="str">
        <f t="shared" si="66"/>
        <v>non</v>
      </c>
      <c r="Z132"/>
      <c r="AA132"/>
      <c r="AB132" s="5">
        <f t="shared" si="56"/>
        <v>0</v>
      </c>
      <c r="AC132"/>
      <c r="AD132"/>
      <c r="AE132" s="26" t="str">
        <f t="shared" si="42"/>
        <v/>
      </c>
      <c r="AF132" s="26" t="str">
        <f t="shared" si="43"/>
        <v/>
      </c>
      <c r="AG132" s="26" t="str">
        <f t="shared" si="44"/>
        <v/>
      </c>
      <c r="AH132" s="26" t="str">
        <f t="shared" si="45"/>
        <v/>
      </c>
      <c r="AI132" s="26" t="str">
        <f t="shared" si="46"/>
        <v/>
      </c>
      <c r="AJ132" s="26" t="str">
        <f t="shared" si="47"/>
        <v/>
      </c>
      <c r="AK132" s="26" t="str">
        <f t="shared" si="48"/>
        <v/>
      </c>
      <c r="AL132" s="26" t="str">
        <f t="shared" si="49"/>
        <v/>
      </c>
      <c r="AM132" s="26" t="str">
        <f t="shared" si="50"/>
        <v/>
      </c>
      <c r="AN132" s="26">
        <f t="shared" si="51"/>
        <v>1</v>
      </c>
      <c r="AO132" s="26">
        <f t="shared" si="57"/>
        <v>87</v>
      </c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/>
      <c r="BD132"/>
      <c r="BE132"/>
      <c r="BF132"/>
      <c r="BG132"/>
      <c r="BH132"/>
      <c r="BI132"/>
      <c r="BJ132"/>
      <c r="BK132"/>
      <c r="BL132"/>
    </row>
    <row r="133" spans="1:64" s="25" customFormat="1" x14ac:dyDescent="0.35">
      <c r="A133" t="s">
        <v>98</v>
      </c>
      <c r="B133" s="1">
        <v>43957</v>
      </c>
      <c r="C133"/>
      <c r="D133" t="str">
        <f t="shared" si="52"/>
        <v/>
      </c>
      <c r="E133" s="5"/>
      <c r="F133" s="5"/>
      <c r="G133" s="5">
        <v>0.33680555555555602</v>
      </c>
      <c r="H133" s="5">
        <v>0.5</v>
      </c>
      <c r="I133" s="5">
        <v>0.54513888888888895</v>
      </c>
      <c r="J133" s="5">
        <f t="shared" si="58"/>
        <v>4.5138888888888951E-2</v>
      </c>
      <c r="K133" s="5">
        <v>0.70833333333333304</v>
      </c>
      <c r="L133" s="5"/>
      <c r="M133" s="5"/>
      <c r="N133" s="5">
        <f t="shared" si="53"/>
        <v>0.32638888888888806</v>
      </c>
      <c r="O133" s="5">
        <f t="shared" si="59"/>
        <v>0</v>
      </c>
      <c r="P133" s="24">
        <f t="shared" si="60"/>
        <v>0.32638888888888806</v>
      </c>
      <c r="Q133" s="5">
        <f t="shared" si="61"/>
        <v>0</v>
      </c>
      <c r="R133" s="7">
        <f t="shared" si="62"/>
        <v>-8.3266726846886741E-16</v>
      </c>
      <c r="S133" s="7">
        <f t="shared" si="63"/>
        <v>-1.0491607582707729E-13</v>
      </c>
      <c r="T133" s="7">
        <f t="shared" si="64"/>
        <v>-1.0491607582707729E-13</v>
      </c>
      <c r="U133" s="5">
        <f t="shared" si="65"/>
        <v>0</v>
      </c>
      <c r="V133" s="30"/>
      <c r="W133" s="46">
        <f t="shared" si="54"/>
        <v>0</v>
      </c>
      <c r="X133" s="48">
        <f t="shared" si="55"/>
        <v>0</v>
      </c>
      <c r="Y133" s="6" t="str">
        <f t="shared" si="66"/>
        <v>non</v>
      </c>
      <c r="Z133"/>
      <c r="AA133"/>
      <c r="AB133" s="5">
        <f t="shared" si="56"/>
        <v>0</v>
      </c>
      <c r="AC133"/>
      <c r="AD133"/>
      <c r="AE133" s="26" t="str">
        <f t="shared" si="42"/>
        <v/>
      </c>
      <c r="AF133" s="26" t="str">
        <f t="shared" si="43"/>
        <v/>
      </c>
      <c r="AG133" s="26" t="str">
        <f t="shared" si="44"/>
        <v/>
      </c>
      <c r="AH133" s="26" t="str">
        <f t="shared" si="45"/>
        <v/>
      </c>
      <c r="AI133" s="26" t="str">
        <f t="shared" si="46"/>
        <v/>
      </c>
      <c r="AJ133" s="26" t="str">
        <f t="shared" si="47"/>
        <v/>
      </c>
      <c r="AK133" s="26" t="str">
        <f t="shared" si="48"/>
        <v/>
      </c>
      <c r="AL133" s="26" t="str">
        <f t="shared" si="49"/>
        <v/>
      </c>
      <c r="AM133" s="26" t="str">
        <f t="shared" si="50"/>
        <v/>
      </c>
      <c r="AN133" s="26">
        <f t="shared" si="51"/>
        <v>1</v>
      </c>
      <c r="AO133" s="26">
        <f t="shared" si="57"/>
        <v>88</v>
      </c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/>
      <c r="BD133"/>
      <c r="BE133"/>
      <c r="BF133"/>
      <c r="BG133"/>
      <c r="BH133"/>
      <c r="BI133"/>
      <c r="BJ133"/>
      <c r="BK133"/>
      <c r="BL133"/>
    </row>
    <row r="134" spans="1:64" s="31" customFormat="1" x14ac:dyDescent="0.35">
      <c r="A134" s="31" t="s">
        <v>99</v>
      </c>
      <c r="B134" s="32">
        <v>43958</v>
      </c>
      <c r="C134" s="31" t="s">
        <v>63</v>
      </c>
      <c r="D134" s="31" t="str">
        <f t="shared" si="52"/>
        <v>férié</v>
      </c>
      <c r="E134" s="33"/>
      <c r="F134" s="33"/>
      <c r="G134" s="33">
        <v>0.33680555555555602</v>
      </c>
      <c r="H134" s="33">
        <v>0.5</v>
      </c>
      <c r="I134" s="33">
        <v>0.54513888888888895</v>
      </c>
      <c r="J134" s="33">
        <f t="shared" si="58"/>
        <v>4.5138888888888951E-2</v>
      </c>
      <c r="K134" s="33">
        <v>0.70833333333333304</v>
      </c>
      <c r="L134" s="33"/>
      <c r="M134" s="33"/>
      <c r="N134" s="33">
        <f t="shared" si="53"/>
        <v>0.32638888888888806</v>
      </c>
      <c r="O134" s="33">
        <f t="shared" si="59"/>
        <v>0</v>
      </c>
      <c r="P134" s="33">
        <f t="shared" si="60"/>
        <v>0.32638888888888806</v>
      </c>
      <c r="Q134" s="33">
        <f t="shared" si="61"/>
        <v>0</v>
      </c>
      <c r="R134" s="34">
        <f t="shared" si="62"/>
        <v>-8.3266726846886741E-16</v>
      </c>
      <c r="S134" s="34">
        <f t="shared" si="63"/>
        <v>-1.0574874309554616E-13</v>
      </c>
      <c r="T134" s="34">
        <f t="shared" si="64"/>
        <v>-1.0574874309554616E-13</v>
      </c>
      <c r="U134" s="33">
        <f t="shared" si="65"/>
        <v>0</v>
      </c>
      <c r="V134" s="35"/>
      <c r="W134" s="47">
        <f t="shared" si="54"/>
        <v>0</v>
      </c>
      <c r="X134" s="49">
        <f t="shared" si="55"/>
        <v>0</v>
      </c>
      <c r="Y134" s="36" t="str">
        <f t="shared" si="66"/>
        <v>non</v>
      </c>
      <c r="AB134" s="33">
        <f t="shared" si="56"/>
        <v>0</v>
      </c>
      <c r="AE134" s="37" t="str">
        <f t="shared" si="42"/>
        <v/>
      </c>
      <c r="AF134" s="37" t="str">
        <f t="shared" si="43"/>
        <v/>
      </c>
      <c r="AG134" s="37" t="str">
        <f t="shared" si="44"/>
        <v/>
      </c>
      <c r="AH134" s="37" t="str">
        <f t="shared" si="45"/>
        <v/>
      </c>
      <c r="AI134" s="37" t="str">
        <f t="shared" si="46"/>
        <v/>
      </c>
      <c r="AJ134" s="37" t="str">
        <f t="shared" si="47"/>
        <v/>
      </c>
      <c r="AK134" s="37" t="str">
        <f t="shared" si="48"/>
        <v/>
      </c>
      <c r="AL134" s="37" t="str">
        <f t="shared" si="49"/>
        <v/>
      </c>
      <c r="AM134" s="37" t="str">
        <f t="shared" si="50"/>
        <v/>
      </c>
      <c r="AN134" s="37">
        <f t="shared" si="51"/>
        <v>0</v>
      </c>
      <c r="AO134" s="37">
        <f t="shared" si="57"/>
        <v>88</v>
      </c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</row>
    <row r="135" spans="1:64" s="31" customFormat="1" x14ac:dyDescent="0.35">
      <c r="A135" s="31" t="s">
        <v>100</v>
      </c>
      <c r="B135" s="32">
        <v>43959</v>
      </c>
      <c r="C135" s="31" t="s">
        <v>63</v>
      </c>
      <c r="D135" s="31" t="str">
        <f t="shared" si="52"/>
        <v>férié</v>
      </c>
      <c r="E135" s="33"/>
      <c r="F135" s="33"/>
      <c r="G135" s="33">
        <v>0.33680555555555602</v>
      </c>
      <c r="H135" s="33">
        <v>0.5</v>
      </c>
      <c r="I135" s="33">
        <v>0.54513888888888895</v>
      </c>
      <c r="J135" s="33">
        <f t="shared" si="58"/>
        <v>4.5138888888888951E-2</v>
      </c>
      <c r="K135" s="33">
        <v>0.70833333333333304</v>
      </c>
      <c r="L135" s="33"/>
      <c r="M135" s="33"/>
      <c r="N135" s="33">
        <f t="shared" si="53"/>
        <v>0.32638888888888806</v>
      </c>
      <c r="O135" s="33">
        <f t="shared" si="59"/>
        <v>0</v>
      </c>
      <c r="P135" s="33">
        <f t="shared" si="60"/>
        <v>0.32638888888888806</v>
      </c>
      <c r="Q135" s="33">
        <f t="shared" si="61"/>
        <v>0</v>
      </c>
      <c r="R135" s="34">
        <f t="shared" si="62"/>
        <v>-8.3266726846886741E-16</v>
      </c>
      <c r="S135" s="34">
        <f t="shared" si="63"/>
        <v>-1.0658141036401503E-13</v>
      </c>
      <c r="T135" s="34">
        <f t="shared" si="64"/>
        <v>-1.0658141036401503E-13</v>
      </c>
      <c r="U135" s="33">
        <f t="shared" si="65"/>
        <v>0</v>
      </c>
      <c r="V135" s="35"/>
      <c r="W135" s="47">
        <f t="shared" si="54"/>
        <v>0</v>
      </c>
      <c r="X135" s="49">
        <f t="shared" si="55"/>
        <v>0</v>
      </c>
      <c r="Y135" s="36" t="str">
        <f t="shared" si="66"/>
        <v>non</v>
      </c>
      <c r="AB135" s="33">
        <f t="shared" si="56"/>
        <v>0</v>
      </c>
      <c r="AE135" s="37" t="str">
        <f t="shared" si="42"/>
        <v/>
      </c>
      <c r="AF135" s="37" t="str">
        <f t="shared" si="43"/>
        <v/>
      </c>
      <c r="AG135" s="37" t="str">
        <f t="shared" si="44"/>
        <v/>
      </c>
      <c r="AH135" s="37" t="str">
        <f t="shared" si="45"/>
        <v/>
      </c>
      <c r="AI135" s="37" t="str">
        <f t="shared" si="46"/>
        <v/>
      </c>
      <c r="AJ135" s="37" t="str">
        <f t="shared" si="47"/>
        <v/>
      </c>
      <c r="AK135" s="37" t="str">
        <f t="shared" si="48"/>
        <v/>
      </c>
      <c r="AL135" s="37" t="str">
        <f t="shared" si="49"/>
        <v/>
      </c>
      <c r="AM135" s="37" t="str">
        <f t="shared" si="50"/>
        <v/>
      </c>
      <c r="AN135" s="37">
        <f t="shared" si="51"/>
        <v>0</v>
      </c>
      <c r="AO135" s="37">
        <f t="shared" si="57"/>
        <v>88</v>
      </c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</row>
    <row r="136" spans="1:64" s="31" customFormat="1" x14ac:dyDescent="0.35">
      <c r="A136" s="31" t="s">
        <v>101</v>
      </c>
      <c r="B136" s="32">
        <v>43960</v>
      </c>
      <c r="C136" s="31" t="s">
        <v>61</v>
      </c>
      <c r="D136" s="31" t="str">
        <f t="shared" si="52"/>
        <v>pont</v>
      </c>
      <c r="E136" s="33"/>
      <c r="F136" s="33"/>
      <c r="G136" s="33">
        <v>0.33680555555555602</v>
      </c>
      <c r="H136" s="33">
        <v>0.5</v>
      </c>
      <c r="I136" s="33">
        <v>0.54513888888888895</v>
      </c>
      <c r="J136" s="33">
        <f t="shared" si="58"/>
        <v>4.5138888888888951E-2</v>
      </c>
      <c r="K136" s="33">
        <v>0.70833333333333304</v>
      </c>
      <c r="L136" s="33"/>
      <c r="M136" s="33"/>
      <c r="N136" s="33">
        <f t="shared" si="53"/>
        <v>0.32638888888888806</v>
      </c>
      <c r="O136" s="33">
        <f t="shared" si="59"/>
        <v>0</v>
      </c>
      <c r="P136" s="33">
        <f t="shared" si="60"/>
        <v>0.32638888888888806</v>
      </c>
      <c r="Q136" s="33">
        <f t="shared" si="61"/>
        <v>0</v>
      </c>
      <c r="R136" s="34">
        <f t="shared" si="62"/>
        <v>-8.3266726846886741E-16</v>
      </c>
      <c r="S136" s="34">
        <f t="shared" si="63"/>
        <v>-1.074140776324839E-13</v>
      </c>
      <c r="T136" s="34">
        <f t="shared" si="64"/>
        <v>-1.074140776324839E-13</v>
      </c>
      <c r="U136" s="33">
        <f t="shared" si="65"/>
        <v>0</v>
      </c>
      <c r="V136" s="35"/>
      <c r="W136" s="47">
        <f t="shared" si="54"/>
        <v>0</v>
      </c>
      <c r="X136" s="49">
        <f t="shared" si="55"/>
        <v>0</v>
      </c>
      <c r="Y136" s="36" t="str">
        <f t="shared" si="66"/>
        <v>non</v>
      </c>
      <c r="AB136" s="33">
        <f t="shared" si="56"/>
        <v>0</v>
      </c>
      <c r="AE136" s="37" t="str">
        <f t="shared" ref="AE136:AE199" si="67">IF(C136=$AE$1,IF(D136=$AE$1,1,0.5),IF(D136=$AE$1,0.5,""))</f>
        <v/>
      </c>
      <c r="AF136" s="37" t="str">
        <f t="shared" ref="AF136:AF199" si="68">IF(C136=$AF$1,IF(D136=$AF$1,1,0.5),IF(D136=$AF$1,0.5,""))</f>
        <v/>
      </c>
      <c r="AG136" s="37" t="str">
        <f t="shared" ref="AG136:AG199" si="69">IF(C136=$AG$1,IF(D136=$AG$1,1,0.5),IF(D136=$AG$1,0.5,IF(C136=$AG$2,IF(D136=$AG$2,1,0.5),IF(D136=$AG$2,0.5,""))))</f>
        <v/>
      </c>
      <c r="AH136" s="37">
        <f t="shared" ref="AH136:AH199" si="70">IF(C136=$AH$1,IF(D136=$AH$1,1,0.5),IF(D136=$AH$1,0.5,""))</f>
        <v>1</v>
      </c>
      <c r="AI136" s="37" t="str">
        <f t="shared" ref="AI136:AI199" si="71">IF(C136=$AI$1,IF(D136=$AI$1,1,0.5),IF(D136=$AI$1,0.5,""))</f>
        <v/>
      </c>
      <c r="AJ136" s="37" t="str">
        <f t="shared" ref="AJ136:AJ199" si="72">IF(C136=$AJ$1,IF(D136=$AJ$1,1,0.5),IF(D136=$AJ$1,0.5,""))</f>
        <v/>
      </c>
      <c r="AK136" s="37" t="str">
        <f t="shared" ref="AK136:AK199" si="73">IF(C136=$AK$1,IF(D136=$AK$1,1,0.5),IF(D136=$AK$1,0.5,""))</f>
        <v/>
      </c>
      <c r="AL136" s="37" t="str">
        <f t="shared" ref="AL136:AL199" si="74">IF(C136=$AL$1,IF(D136=$AL$1,1,0.5),IF(D136=$AL$1,0.5,""))</f>
        <v/>
      </c>
      <c r="AM136" s="37" t="str">
        <f t="shared" ref="AM136:AM199" si="75">IF(C136=$AM$1,IF(D136=$AM$1,1,0.5),IF(D136=$AM$1,0.5,""))</f>
        <v/>
      </c>
      <c r="AN136" s="37">
        <f t="shared" ref="AN136:AN199" si="76">IF(A136="dimanche",0,IF(A136="samedi",0,IF(C136="férié",0,IF(COUNTBLANK(AF136:AM136)=0,1,1-SUM(AF136:AM136)))))</f>
        <v>0</v>
      </c>
      <c r="AO136" s="37">
        <f t="shared" si="57"/>
        <v>88</v>
      </c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</row>
    <row r="137" spans="1:64" s="31" customFormat="1" x14ac:dyDescent="0.35">
      <c r="A137" s="31" t="s">
        <v>102</v>
      </c>
      <c r="B137" s="32">
        <v>43961</v>
      </c>
      <c r="D137" s="31" t="str">
        <f t="shared" ref="D137:D200" si="77">IF(C137="","",C137)</f>
        <v/>
      </c>
      <c r="E137" s="33"/>
      <c r="F137" s="33"/>
      <c r="G137" s="33">
        <v>0.33680555555555602</v>
      </c>
      <c r="H137" s="33">
        <v>0.5</v>
      </c>
      <c r="I137" s="33">
        <v>0.54513888888888895</v>
      </c>
      <c r="J137" s="33">
        <f t="shared" si="58"/>
        <v>4.5138888888888951E-2</v>
      </c>
      <c r="K137" s="33">
        <v>0.70833333333333304</v>
      </c>
      <c r="L137" s="33"/>
      <c r="M137" s="33"/>
      <c r="N137" s="33">
        <f t="shared" ref="N137:N200" si="78">IF(COUNTBLANK(G137:H137)=2,K137-I137,IF(COUNTBLANK(I137:K137)=3,H137-G137,IF(J137&gt;$N$2,K137-I137+H137-G137,K137-G137-$N$2)))</f>
        <v>0.32638888888888806</v>
      </c>
      <c r="O137" s="33">
        <f t="shared" si="59"/>
        <v>0</v>
      </c>
      <c r="P137" s="33">
        <f t="shared" si="60"/>
        <v>0.32638888888888806</v>
      </c>
      <c r="Q137" s="33">
        <f t="shared" si="61"/>
        <v>0</v>
      </c>
      <c r="R137" s="34">
        <f t="shared" si="62"/>
        <v>-8.3266726846886741E-16</v>
      </c>
      <c r="S137" s="34">
        <f t="shared" si="63"/>
        <v>-1.0824674490095276E-13</v>
      </c>
      <c r="T137" s="34">
        <f t="shared" si="64"/>
        <v>-1.0824674490095276E-13</v>
      </c>
      <c r="U137" s="33">
        <f t="shared" si="65"/>
        <v>0</v>
      </c>
      <c r="V137" s="35"/>
      <c r="W137" s="47">
        <f t="shared" ref="W137:W200" si="79">IF(C137=$AJ$1,-0.163194,0)+IF(D137=$AJ$1,-0.163194,0)+Q137*0.75</f>
        <v>0</v>
      </c>
      <c r="X137" s="49">
        <f t="shared" ref="X137:X200" si="80">X136+W137</f>
        <v>0</v>
      </c>
      <c r="Y137" s="36" t="str">
        <f t="shared" si="66"/>
        <v>non</v>
      </c>
      <c r="AB137" s="33">
        <f t="shared" ref="AB137:AB200" si="81">AB136+AA137*Z137</f>
        <v>0</v>
      </c>
      <c r="AE137" s="37" t="str">
        <f t="shared" si="67"/>
        <v/>
      </c>
      <c r="AF137" s="37" t="str">
        <f t="shared" si="68"/>
        <v/>
      </c>
      <c r="AG137" s="37" t="str">
        <f t="shared" si="69"/>
        <v/>
      </c>
      <c r="AH137" s="37" t="str">
        <f t="shared" si="70"/>
        <v/>
      </c>
      <c r="AI137" s="37" t="str">
        <f t="shared" si="71"/>
        <v/>
      </c>
      <c r="AJ137" s="37" t="str">
        <f t="shared" si="72"/>
        <v/>
      </c>
      <c r="AK137" s="37" t="str">
        <f t="shared" si="73"/>
        <v/>
      </c>
      <c r="AL137" s="37" t="str">
        <f t="shared" si="74"/>
        <v/>
      </c>
      <c r="AM137" s="37" t="str">
        <f t="shared" si="75"/>
        <v/>
      </c>
      <c r="AN137" s="37">
        <f t="shared" si="76"/>
        <v>0</v>
      </c>
      <c r="AO137" s="37">
        <f t="shared" ref="AO137:AO200" si="82">AO136+AN137</f>
        <v>88</v>
      </c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</row>
    <row r="138" spans="1:64" s="31" customFormat="1" x14ac:dyDescent="0.35">
      <c r="A138" s="31" t="s">
        <v>103</v>
      </c>
      <c r="B138" s="32">
        <v>43962</v>
      </c>
      <c r="D138" s="31" t="str">
        <f t="shared" si="77"/>
        <v/>
      </c>
      <c r="E138" s="33"/>
      <c r="F138" s="33"/>
      <c r="G138" s="33">
        <v>0.33680555555555602</v>
      </c>
      <c r="H138" s="33">
        <v>0.5</v>
      </c>
      <c r="I138" s="33">
        <v>0.54513888888888895</v>
      </c>
      <c r="J138" s="33">
        <f t="shared" si="58"/>
        <v>4.5138888888888951E-2</v>
      </c>
      <c r="K138" s="33">
        <v>0.70833333333333304</v>
      </c>
      <c r="L138" s="33"/>
      <c r="M138" s="33"/>
      <c r="N138" s="33">
        <f t="shared" si="78"/>
        <v>0.32638888888888806</v>
      </c>
      <c r="O138" s="33">
        <f t="shared" si="59"/>
        <v>0</v>
      </c>
      <c r="P138" s="33">
        <f t="shared" si="60"/>
        <v>0.32638888888888806</v>
      </c>
      <c r="Q138" s="33">
        <f t="shared" si="61"/>
        <v>0</v>
      </c>
      <c r="R138" s="34">
        <f t="shared" si="62"/>
        <v>-8.3266726846886741E-16</v>
      </c>
      <c r="S138" s="34">
        <f t="shared" si="63"/>
        <v>-1.0907941216942163E-13</v>
      </c>
      <c r="T138" s="34">
        <f t="shared" si="64"/>
        <v>-1.0907941216942163E-13</v>
      </c>
      <c r="U138" s="33">
        <f t="shared" si="65"/>
        <v>0</v>
      </c>
      <c r="V138" s="35"/>
      <c r="W138" s="47">
        <f t="shared" si="79"/>
        <v>0</v>
      </c>
      <c r="X138" s="49">
        <f t="shared" si="80"/>
        <v>0</v>
      </c>
      <c r="Y138" s="36" t="str">
        <f t="shared" si="66"/>
        <v>non</v>
      </c>
      <c r="AB138" s="33">
        <f t="shared" si="81"/>
        <v>0</v>
      </c>
      <c r="AE138" s="37" t="str">
        <f t="shared" si="67"/>
        <v/>
      </c>
      <c r="AF138" s="37" t="str">
        <f t="shared" si="68"/>
        <v/>
      </c>
      <c r="AG138" s="37" t="str">
        <f t="shared" si="69"/>
        <v/>
      </c>
      <c r="AH138" s="37" t="str">
        <f t="shared" si="70"/>
        <v/>
      </c>
      <c r="AI138" s="37" t="str">
        <f t="shared" si="71"/>
        <v/>
      </c>
      <c r="AJ138" s="37" t="str">
        <f t="shared" si="72"/>
        <v/>
      </c>
      <c r="AK138" s="37" t="str">
        <f t="shared" si="73"/>
        <v/>
      </c>
      <c r="AL138" s="37" t="str">
        <f t="shared" si="74"/>
        <v/>
      </c>
      <c r="AM138" s="37" t="str">
        <f t="shared" si="75"/>
        <v/>
      </c>
      <c r="AN138" s="37">
        <f t="shared" si="76"/>
        <v>0</v>
      </c>
      <c r="AO138" s="37">
        <f t="shared" si="82"/>
        <v>88</v>
      </c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</row>
    <row r="139" spans="1:64" s="25" customFormat="1" x14ac:dyDescent="0.35">
      <c r="A139" t="s">
        <v>104</v>
      </c>
      <c r="B139" s="1">
        <v>43963</v>
      </c>
      <c r="C139"/>
      <c r="D139" t="str">
        <f t="shared" si="77"/>
        <v/>
      </c>
      <c r="E139" s="5"/>
      <c r="F139" s="5"/>
      <c r="G139" s="5">
        <v>0.33680555555555602</v>
      </c>
      <c r="H139" s="5">
        <v>0.5</v>
      </c>
      <c r="I139" s="5">
        <v>0.54513888888888895</v>
      </c>
      <c r="J139" s="5">
        <f t="shared" ref="J139:J202" si="83">IF(H139="","",I139-H139)</f>
        <v>4.5138888888888951E-2</v>
      </c>
      <c r="K139" s="5">
        <v>0.70833333333333304</v>
      </c>
      <c r="L139" s="5"/>
      <c r="M139" s="5"/>
      <c r="N139" s="5">
        <f t="shared" si="78"/>
        <v>0.32638888888888806</v>
      </c>
      <c r="O139" s="5">
        <f t="shared" ref="O139:O202" si="84">F139-E139+M139-L139</f>
        <v>0</v>
      </c>
      <c r="P139" s="24">
        <f t="shared" ref="P139:P202" si="85">IF(O139=0,N139,IF(N139&gt;$N$1,N139,IF(N139+O139&gt;$N$1,$N$1,N139=O139)))</f>
        <v>0.32638888888888806</v>
      </c>
      <c r="Q139" s="5">
        <f t="shared" ref="Q139:Q202" si="86">O139-(P139-N139)</f>
        <v>0</v>
      </c>
      <c r="R139" s="7">
        <f t="shared" ref="R139:R202" si="87">P139-$N$1</f>
        <v>-8.3266726846886741E-16</v>
      </c>
      <c r="S139" s="7">
        <f t="shared" ref="S139:S202" si="88">S138+P139-$N$1</f>
        <v>-1.099120794378905E-13</v>
      </c>
      <c r="T139" s="7">
        <f t="shared" ref="T139:T202" si="89">S139-U139</f>
        <v>-1.099120794378905E-13</v>
      </c>
      <c r="U139" s="5">
        <f t="shared" ref="U139:U202" si="90">V139/24</f>
        <v>0</v>
      </c>
      <c r="V139" s="30"/>
      <c r="W139" s="46">
        <f t="shared" si="79"/>
        <v>0</v>
      </c>
      <c r="X139" s="48">
        <f t="shared" si="80"/>
        <v>0</v>
      </c>
      <c r="Y139" s="6" t="str">
        <f t="shared" si="66"/>
        <v>non</v>
      </c>
      <c r="Z139"/>
      <c r="AA139"/>
      <c r="AB139" s="5">
        <f t="shared" si="81"/>
        <v>0</v>
      </c>
      <c r="AC139"/>
      <c r="AD139"/>
      <c r="AE139" s="26" t="str">
        <f t="shared" si="67"/>
        <v/>
      </c>
      <c r="AF139" s="26" t="str">
        <f t="shared" si="68"/>
        <v/>
      </c>
      <c r="AG139" s="26" t="str">
        <f t="shared" si="69"/>
        <v/>
      </c>
      <c r="AH139" s="26" t="str">
        <f t="shared" si="70"/>
        <v/>
      </c>
      <c r="AI139" s="26" t="str">
        <f t="shared" si="71"/>
        <v/>
      </c>
      <c r="AJ139" s="26" t="str">
        <f t="shared" si="72"/>
        <v/>
      </c>
      <c r="AK139" s="26" t="str">
        <f t="shared" si="73"/>
        <v/>
      </c>
      <c r="AL139" s="26" t="str">
        <f t="shared" si="74"/>
        <v/>
      </c>
      <c r="AM139" s="26" t="str">
        <f t="shared" si="75"/>
        <v/>
      </c>
      <c r="AN139" s="26">
        <f t="shared" si="76"/>
        <v>1</v>
      </c>
      <c r="AO139" s="26">
        <f t="shared" si="82"/>
        <v>89</v>
      </c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/>
      <c r="BD139"/>
      <c r="BE139"/>
      <c r="BF139"/>
      <c r="BG139"/>
      <c r="BH139"/>
      <c r="BI139"/>
      <c r="BJ139"/>
      <c r="BK139"/>
      <c r="BL139"/>
    </row>
    <row r="140" spans="1:64" x14ac:dyDescent="0.35">
      <c r="A140" t="s">
        <v>98</v>
      </c>
      <c r="B140" s="1">
        <v>43964</v>
      </c>
      <c r="D140" t="str">
        <f t="shared" si="77"/>
        <v/>
      </c>
      <c r="E140" s="5"/>
      <c r="F140" s="5"/>
      <c r="G140" s="5">
        <v>0.33680555555555602</v>
      </c>
      <c r="H140" s="5">
        <v>0.5</v>
      </c>
      <c r="I140" s="5">
        <v>0.54513888888888895</v>
      </c>
      <c r="J140" s="5">
        <f t="shared" si="83"/>
        <v>4.5138888888888951E-2</v>
      </c>
      <c r="K140" s="5">
        <v>0.70833333333333304</v>
      </c>
      <c r="L140" s="5"/>
      <c r="M140" s="5"/>
      <c r="N140" s="5">
        <f t="shared" si="78"/>
        <v>0.32638888888888806</v>
      </c>
      <c r="O140" s="5">
        <f t="shared" si="84"/>
        <v>0</v>
      </c>
      <c r="P140" s="24">
        <f t="shared" si="85"/>
        <v>0.32638888888888806</v>
      </c>
      <c r="Q140" s="5">
        <f t="shared" si="86"/>
        <v>0</v>
      </c>
      <c r="R140" s="7">
        <f t="shared" si="87"/>
        <v>-8.3266726846886741E-16</v>
      </c>
      <c r="S140" s="7">
        <f t="shared" si="88"/>
        <v>-1.1074474670635936E-13</v>
      </c>
      <c r="T140" s="7">
        <f t="shared" si="89"/>
        <v>-1.1074474670635936E-13</v>
      </c>
      <c r="U140" s="5">
        <f t="shared" si="90"/>
        <v>0</v>
      </c>
      <c r="V140" s="30"/>
      <c r="W140" s="46">
        <f t="shared" si="79"/>
        <v>0</v>
      </c>
      <c r="X140" s="48">
        <f t="shared" si="80"/>
        <v>0</v>
      </c>
      <c r="Y140" s="6" t="str">
        <f t="shared" si="66"/>
        <v>non</v>
      </c>
      <c r="AB140" s="5">
        <f t="shared" si="81"/>
        <v>0</v>
      </c>
      <c r="AE140" s="26" t="str">
        <f t="shared" si="67"/>
        <v/>
      </c>
      <c r="AF140" s="26" t="str">
        <f t="shared" si="68"/>
        <v/>
      </c>
      <c r="AG140" s="26" t="str">
        <f t="shared" si="69"/>
        <v/>
      </c>
      <c r="AH140" s="26" t="str">
        <f t="shared" si="70"/>
        <v/>
      </c>
      <c r="AI140" s="26" t="str">
        <f t="shared" si="71"/>
        <v/>
      </c>
      <c r="AJ140" s="26" t="str">
        <f t="shared" si="72"/>
        <v/>
      </c>
      <c r="AK140" s="26" t="str">
        <f t="shared" si="73"/>
        <v/>
      </c>
      <c r="AL140" s="26" t="str">
        <f t="shared" si="74"/>
        <v/>
      </c>
      <c r="AM140" s="26" t="str">
        <f t="shared" si="75"/>
        <v/>
      </c>
      <c r="AN140" s="26">
        <f t="shared" si="76"/>
        <v>1</v>
      </c>
      <c r="AO140" s="26">
        <f t="shared" si="82"/>
        <v>90</v>
      </c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</row>
    <row r="141" spans="1:64" x14ac:dyDescent="0.35">
      <c r="A141" t="s">
        <v>99</v>
      </c>
      <c r="B141" s="1">
        <v>43965</v>
      </c>
      <c r="D141" t="str">
        <f t="shared" si="77"/>
        <v/>
      </c>
      <c r="E141" s="5"/>
      <c r="F141" s="5"/>
      <c r="G141" s="5">
        <v>0.33680555555555602</v>
      </c>
      <c r="H141" s="5">
        <v>0.5</v>
      </c>
      <c r="I141" s="5">
        <v>0.54513888888888895</v>
      </c>
      <c r="J141" s="5">
        <f t="shared" si="83"/>
        <v>4.5138888888888951E-2</v>
      </c>
      <c r="K141" s="5">
        <v>0.70833333333333304</v>
      </c>
      <c r="L141" s="5"/>
      <c r="M141" s="5"/>
      <c r="N141" s="5">
        <f t="shared" si="78"/>
        <v>0.32638888888888806</v>
      </c>
      <c r="O141" s="5">
        <f t="shared" si="84"/>
        <v>0</v>
      </c>
      <c r="P141" s="24">
        <f t="shared" si="85"/>
        <v>0.32638888888888806</v>
      </c>
      <c r="Q141" s="5">
        <f t="shared" si="86"/>
        <v>0</v>
      </c>
      <c r="R141" s="7">
        <f t="shared" si="87"/>
        <v>-8.3266726846886741E-16</v>
      </c>
      <c r="S141" s="7">
        <f t="shared" si="88"/>
        <v>-1.1157741397482823E-13</v>
      </c>
      <c r="T141" s="7">
        <f t="shared" si="89"/>
        <v>-1.1157741397482823E-13</v>
      </c>
      <c r="U141" s="5">
        <f t="shared" si="90"/>
        <v>0</v>
      </c>
      <c r="V141" s="30"/>
      <c r="W141" s="46">
        <f t="shared" si="79"/>
        <v>0</v>
      </c>
      <c r="X141" s="48">
        <f t="shared" si="80"/>
        <v>0</v>
      </c>
      <c r="Y141" s="6" t="str">
        <f t="shared" si="66"/>
        <v>non</v>
      </c>
      <c r="AB141" s="5">
        <f t="shared" si="81"/>
        <v>0</v>
      </c>
      <c r="AE141" s="26" t="str">
        <f t="shared" si="67"/>
        <v/>
      </c>
      <c r="AF141" s="26" t="str">
        <f t="shared" si="68"/>
        <v/>
      </c>
      <c r="AG141" s="26" t="str">
        <f t="shared" si="69"/>
        <v/>
      </c>
      <c r="AH141" s="26" t="str">
        <f t="shared" si="70"/>
        <v/>
      </c>
      <c r="AI141" s="26" t="str">
        <f t="shared" si="71"/>
        <v/>
      </c>
      <c r="AJ141" s="26" t="str">
        <f t="shared" si="72"/>
        <v/>
      </c>
      <c r="AK141" s="26" t="str">
        <f t="shared" si="73"/>
        <v/>
      </c>
      <c r="AL141" s="26" t="str">
        <f t="shared" si="74"/>
        <v/>
      </c>
      <c r="AM141" s="26" t="str">
        <f t="shared" si="75"/>
        <v/>
      </c>
      <c r="AN141" s="26">
        <f t="shared" si="76"/>
        <v>1</v>
      </c>
      <c r="AO141" s="26">
        <f t="shared" si="82"/>
        <v>91</v>
      </c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</row>
    <row r="142" spans="1:64" x14ac:dyDescent="0.35">
      <c r="A142" t="s">
        <v>100</v>
      </c>
      <c r="B142" s="1">
        <v>43966</v>
      </c>
      <c r="D142" t="str">
        <f t="shared" si="77"/>
        <v/>
      </c>
      <c r="E142" s="5"/>
      <c r="F142" s="5"/>
      <c r="G142" s="5">
        <v>0.33680555555555602</v>
      </c>
      <c r="H142" s="5">
        <v>0.5</v>
      </c>
      <c r="I142" s="5">
        <v>0.54513888888888895</v>
      </c>
      <c r="J142" s="5">
        <f t="shared" si="83"/>
        <v>4.5138888888888951E-2</v>
      </c>
      <c r="K142" s="5">
        <v>0.70833333333333304</v>
      </c>
      <c r="L142" s="5"/>
      <c r="M142" s="5"/>
      <c r="N142" s="5">
        <f t="shared" si="78"/>
        <v>0.32638888888888806</v>
      </c>
      <c r="O142" s="5">
        <f t="shared" si="84"/>
        <v>0</v>
      </c>
      <c r="P142" s="24">
        <f t="shared" si="85"/>
        <v>0.32638888888888806</v>
      </c>
      <c r="Q142" s="5">
        <f t="shared" si="86"/>
        <v>0</v>
      </c>
      <c r="R142" s="7">
        <f t="shared" si="87"/>
        <v>-8.3266726846886741E-16</v>
      </c>
      <c r="S142" s="7">
        <f t="shared" si="88"/>
        <v>-1.124100812432971E-13</v>
      </c>
      <c r="T142" s="7">
        <f t="shared" si="89"/>
        <v>-1.124100812432971E-13</v>
      </c>
      <c r="U142" s="5">
        <f t="shared" si="90"/>
        <v>0</v>
      </c>
      <c r="V142" s="30"/>
      <c r="W142" s="46">
        <f t="shared" si="79"/>
        <v>0</v>
      </c>
      <c r="X142" s="48">
        <f t="shared" si="80"/>
        <v>0</v>
      </c>
      <c r="Y142" s="6" t="str">
        <f t="shared" si="66"/>
        <v>non</v>
      </c>
      <c r="AB142" s="5">
        <f t="shared" si="81"/>
        <v>0</v>
      </c>
      <c r="AE142" s="26" t="str">
        <f t="shared" si="67"/>
        <v/>
      </c>
      <c r="AF142" s="26" t="str">
        <f t="shared" si="68"/>
        <v/>
      </c>
      <c r="AG142" s="26" t="str">
        <f t="shared" si="69"/>
        <v/>
      </c>
      <c r="AH142" s="26" t="str">
        <f t="shared" si="70"/>
        <v/>
      </c>
      <c r="AI142" s="26" t="str">
        <f t="shared" si="71"/>
        <v/>
      </c>
      <c r="AJ142" s="26" t="str">
        <f t="shared" si="72"/>
        <v/>
      </c>
      <c r="AK142" s="26" t="str">
        <f t="shared" si="73"/>
        <v/>
      </c>
      <c r="AL142" s="26" t="str">
        <f t="shared" si="74"/>
        <v/>
      </c>
      <c r="AM142" s="26" t="str">
        <f t="shared" si="75"/>
        <v/>
      </c>
      <c r="AN142" s="26">
        <f t="shared" si="76"/>
        <v>1</v>
      </c>
      <c r="AO142" s="26">
        <f t="shared" si="82"/>
        <v>92</v>
      </c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</row>
    <row r="143" spans="1:64" s="25" customFormat="1" x14ac:dyDescent="0.35">
      <c r="A143" t="s">
        <v>101</v>
      </c>
      <c r="B143" s="1">
        <v>43967</v>
      </c>
      <c r="C143"/>
      <c r="D143" t="str">
        <f t="shared" si="77"/>
        <v/>
      </c>
      <c r="E143" s="5"/>
      <c r="F143" s="5"/>
      <c r="G143" s="5">
        <v>0.33680555555555602</v>
      </c>
      <c r="H143" s="5">
        <v>0.5</v>
      </c>
      <c r="I143" s="5">
        <v>0.54513888888888895</v>
      </c>
      <c r="J143" s="5">
        <f t="shared" si="83"/>
        <v>4.5138888888888951E-2</v>
      </c>
      <c r="K143" s="5">
        <v>0.70833333333333304</v>
      </c>
      <c r="L143" s="5"/>
      <c r="M143" s="5"/>
      <c r="N143" s="5">
        <f t="shared" si="78"/>
        <v>0.32638888888888806</v>
      </c>
      <c r="O143" s="5">
        <f t="shared" si="84"/>
        <v>0</v>
      </c>
      <c r="P143" s="24">
        <f t="shared" si="85"/>
        <v>0.32638888888888806</v>
      </c>
      <c r="Q143" s="5">
        <f t="shared" si="86"/>
        <v>0</v>
      </c>
      <c r="R143" s="7">
        <f t="shared" si="87"/>
        <v>-8.3266726846886741E-16</v>
      </c>
      <c r="S143" s="7">
        <f t="shared" si="88"/>
        <v>-1.1324274851176597E-13</v>
      </c>
      <c r="T143" s="7">
        <f t="shared" si="89"/>
        <v>-1.1324274851176597E-13</v>
      </c>
      <c r="U143" s="5">
        <f t="shared" si="90"/>
        <v>0</v>
      </c>
      <c r="V143" s="30"/>
      <c r="W143" s="46">
        <f t="shared" si="79"/>
        <v>0</v>
      </c>
      <c r="X143" s="48">
        <f t="shared" si="80"/>
        <v>0</v>
      </c>
      <c r="Y143" s="6" t="str">
        <f t="shared" si="66"/>
        <v>non</v>
      </c>
      <c r="Z143"/>
      <c r="AA143"/>
      <c r="AB143" s="5">
        <f t="shared" si="81"/>
        <v>0</v>
      </c>
      <c r="AC143"/>
      <c r="AD143"/>
      <c r="AE143" s="26" t="str">
        <f t="shared" si="67"/>
        <v/>
      </c>
      <c r="AF143" s="26" t="str">
        <f t="shared" si="68"/>
        <v/>
      </c>
      <c r="AG143" s="26" t="str">
        <f t="shared" si="69"/>
        <v/>
      </c>
      <c r="AH143" s="26" t="str">
        <f t="shared" si="70"/>
        <v/>
      </c>
      <c r="AI143" s="26" t="str">
        <f t="shared" si="71"/>
        <v/>
      </c>
      <c r="AJ143" s="26" t="str">
        <f t="shared" si="72"/>
        <v/>
      </c>
      <c r="AK143" s="26" t="str">
        <f t="shared" si="73"/>
        <v/>
      </c>
      <c r="AL143" s="26" t="str">
        <f t="shared" si="74"/>
        <v/>
      </c>
      <c r="AM143" s="26" t="str">
        <f t="shared" si="75"/>
        <v/>
      </c>
      <c r="AN143" s="26">
        <f t="shared" si="76"/>
        <v>1</v>
      </c>
      <c r="AO143" s="26">
        <f t="shared" si="82"/>
        <v>93</v>
      </c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/>
      <c r="BD143"/>
      <c r="BE143"/>
      <c r="BF143"/>
      <c r="BG143"/>
      <c r="BH143"/>
      <c r="BI143"/>
      <c r="BJ143"/>
      <c r="BK143"/>
      <c r="BL143"/>
    </row>
    <row r="144" spans="1:64" s="31" customFormat="1" x14ac:dyDescent="0.35">
      <c r="A144" s="31" t="s">
        <v>102</v>
      </c>
      <c r="B144" s="32">
        <v>43968</v>
      </c>
      <c r="D144" s="31" t="str">
        <f t="shared" si="77"/>
        <v/>
      </c>
      <c r="E144" s="33"/>
      <c r="F144" s="33"/>
      <c r="G144" s="33">
        <v>0.33680555555555602</v>
      </c>
      <c r="H144" s="33">
        <v>0.5</v>
      </c>
      <c r="I144" s="33">
        <v>0.54513888888888895</v>
      </c>
      <c r="J144" s="33">
        <f t="shared" si="83"/>
        <v>4.5138888888888951E-2</v>
      </c>
      <c r="K144" s="33">
        <v>0.70833333333333304</v>
      </c>
      <c r="L144" s="33"/>
      <c r="M144" s="33"/>
      <c r="N144" s="33">
        <f t="shared" si="78"/>
        <v>0.32638888888888806</v>
      </c>
      <c r="O144" s="33">
        <f t="shared" si="84"/>
        <v>0</v>
      </c>
      <c r="P144" s="33">
        <f t="shared" si="85"/>
        <v>0.32638888888888806</v>
      </c>
      <c r="Q144" s="33">
        <f t="shared" si="86"/>
        <v>0</v>
      </c>
      <c r="R144" s="34">
        <f t="shared" si="87"/>
        <v>-8.3266726846886741E-16</v>
      </c>
      <c r="S144" s="34">
        <f t="shared" si="88"/>
        <v>-1.1407541578023483E-13</v>
      </c>
      <c r="T144" s="34">
        <f t="shared" si="89"/>
        <v>-1.1407541578023483E-13</v>
      </c>
      <c r="U144" s="33">
        <f t="shared" si="90"/>
        <v>0</v>
      </c>
      <c r="V144" s="35"/>
      <c r="W144" s="47">
        <f t="shared" si="79"/>
        <v>0</v>
      </c>
      <c r="X144" s="49">
        <f t="shared" si="80"/>
        <v>0</v>
      </c>
      <c r="Y144" s="36" t="str">
        <f t="shared" si="66"/>
        <v>non</v>
      </c>
      <c r="AB144" s="33">
        <f t="shared" si="81"/>
        <v>0</v>
      </c>
      <c r="AE144" s="37" t="str">
        <f t="shared" si="67"/>
        <v/>
      </c>
      <c r="AF144" s="37" t="str">
        <f t="shared" si="68"/>
        <v/>
      </c>
      <c r="AG144" s="37" t="str">
        <f t="shared" si="69"/>
        <v/>
      </c>
      <c r="AH144" s="37" t="str">
        <f t="shared" si="70"/>
        <v/>
      </c>
      <c r="AI144" s="37" t="str">
        <f t="shared" si="71"/>
        <v/>
      </c>
      <c r="AJ144" s="37" t="str">
        <f t="shared" si="72"/>
        <v/>
      </c>
      <c r="AK144" s="37" t="str">
        <f t="shared" si="73"/>
        <v/>
      </c>
      <c r="AL144" s="37" t="str">
        <f t="shared" si="74"/>
        <v/>
      </c>
      <c r="AM144" s="37" t="str">
        <f t="shared" si="75"/>
        <v/>
      </c>
      <c r="AN144" s="37">
        <f t="shared" si="76"/>
        <v>0</v>
      </c>
      <c r="AO144" s="37">
        <f t="shared" si="82"/>
        <v>93</v>
      </c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</row>
    <row r="145" spans="1:64" s="31" customFormat="1" x14ac:dyDescent="0.35">
      <c r="A145" s="31" t="s">
        <v>103</v>
      </c>
      <c r="B145" s="32">
        <v>43969</v>
      </c>
      <c r="D145" s="31" t="str">
        <f t="shared" si="77"/>
        <v/>
      </c>
      <c r="E145" s="33"/>
      <c r="F145" s="33"/>
      <c r="G145" s="33">
        <v>0.33680555555555602</v>
      </c>
      <c r="H145" s="33">
        <v>0.5</v>
      </c>
      <c r="I145" s="33">
        <v>0.54513888888888895</v>
      </c>
      <c r="J145" s="33">
        <f t="shared" si="83"/>
        <v>4.5138888888888951E-2</v>
      </c>
      <c r="K145" s="33">
        <v>0.70833333333333304</v>
      </c>
      <c r="L145" s="33"/>
      <c r="M145" s="33"/>
      <c r="N145" s="33">
        <f t="shared" si="78"/>
        <v>0.32638888888888806</v>
      </c>
      <c r="O145" s="33">
        <f t="shared" si="84"/>
        <v>0</v>
      </c>
      <c r="P145" s="33">
        <f t="shared" si="85"/>
        <v>0.32638888888888806</v>
      </c>
      <c r="Q145" s="33">
        <f t="shared" si="86"/>
        <v>0</v>
      </c>
      <c r="R145" s="34">
        <f t="shared" si="87"/>
        <v>-8.3266726846886741E-16</v>
      </c>
      <c r="S145" s="34">
        <f t="shared" si="88"/>
        <v>-1.149080830487037E-13</v>
      </c>
      <c r="T145" s="34">
        <f t="shared" si="89"/>
        <v>-1.149080830487037E-13</v>
      </c>
      <c r="U145" s="33">
        <f t="shared" si="90"/>
        <v>0</v>
      </c>
      <c r="V145" s="35"/>
      <c r="W145" s="47">
        <f t="shared" si="79"/>
        <v>0</v>
      </c>
      <c r="X145" s="49">
        <f t="shared" si="80"/>
        <v>0</v>
      </c>
      <c r="Y145" s="36" t="str">
        <f t="shared" si="66"/>
        <v>non</v>
      </c>
      <c r="AB145" s="33">
        <f t="shared" si="81"/>
        <v>0</v>
      </c>
      <c r="AE145" s="37" t="str">
        <f t="shared" si="67"/>
        <v/>
      </c>
      <c r="AF145" s="37" t="str">
        <f t="shared" si="68"/>
        <v/>
      </c>
      <c r="AG145" s="37" t="str">
        <f t="shared" si="69"/>
        <v/>
      </c>
      <c r="AH145" s="37" t="str">
        <f t="shared" si="70"/>
        <v/>
      </c>
      <c r="AI145" s="37" t="str">
        <f t="shared" si="71"/>
        <v/>
      </c>
      <c r="AJ145" s="37" t="str">
        <f t="shared" si="72"/>
        <v/>
      </c>
      <c r="AK145" s="37" t="str">
        <f t="shared" si="73"/>
        <v/>
      </c>
      <c r="AL145" s="37" t="str">
        <f t="shared" si="74"/>
        <v/>
      </c>
      <c r="AM145" s="37" t="str">
        <f t="shared" si="75"/>
        <v/>
      </c>
      <c r="AN145" s="37">
        <f t="shared" si="76"/>
        <v>0</v>
      </c>
      <c r="AO145" s="37">
        <f t="shared" si="82"/>
        <v>93</v>
      </c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</row>
    <row r="146" spans="1:64" s="31" customFormat="1" x14ac:dyDescent="0.35">
      <c r="A146" s="31" t="s">
        <v>104</v>
      </c>
      <c r="B146" s="32">
        <v>43970</v>
      </c>
      <c r="C146" s="31" t="s">
        <v>63</v>
      </c>
      <c r="D146" s="31" t="str">
        <f t="shared" si="77"/>
        <v>férié</v>
      </c>
      <c r="E146" s="33"/>
      <c r="F146" s="33"/>
      <c r="G146" s="33">
        <v>0.33680555555555602</v>
      </c>
      <c r="H146" s="33">
        <v>0.5</v>
      </c>
      <c r="I146" s="33">
        <v>0.54513888888888895</v>
      </c>
      <c r="J146" s="33">
        <f t="shared" si="83"/>
        <v>4.5138888888888951E-2</v>
      </c>
      <c r="K146" s="33">
        <v>0.70833333333333304</v>
      </c>
      <c r="L146" s="33"/>
      <c r="M146" s="33"/>
      <c r="N146" s="33">
        <f t="shared" si="78"/>
        <v>0.32638888888888806</v>
      </c>
      <c r="O146" s="33">
        <f t="shared" si="84"/>
        <v>0</v>
      </c>
      <c r="P146" s="33">
        <f t="shared" si="85"/>
        <v>0.32638888888888806</v>
      </c>
      <c r="Q146" s="33">
        <f t="shared" si="86"/>
        <v>0</v>
      </c>
      <c r="R146" s="34">
        <f t="shared" si="87"/>
        <v>-8.3266726846886741E-16</v>
      </c>
      <c r="S146" s="34">
        <f t="shared" si="88"/>
        <v>-1.1574075031717257E-13</v>
      </c>
      <c r="T146" s="34">
        <f t="shared" si="89"/>
        <v>-1.1574075031717257E-13</v>
      </c>
      <c r="U146" s="33">
        <f t="shared" si="90"/>
        <v>0</v>
      </c>
      <c r="V146" s="35"/>
      <c r="W146" s="47">
        <f t="shared" si="79"/>
        <v>0</v>
      </c>
      <c r="X146" s="49">
        <f t="shared" si="80"/>
        <v>0</v>
      </c>
      <c r="Y146" s="36" t="str">
        <f t="shared" si="66"/>
        <v>non</v>
      </c>
      <c r="AB146" s="33">
        <f t="shared" si="81"/>
        <v>0</v>
      </c>
      <c r="AE146" s="37" t="str">
        <f t="shared" si="67"/>
        <v/>
      </c>
      <c r="AF146" s="37" t="str">
        <f t="shared" si="68"/>
        <v/>
      </c>
      <c r="AG146" s="37" t="str">
        <f t="shared" si="69"/>
        <v/>
      </c>
      <c r="AH146" s="37" t="str">
        <f t="shared" si="70"/>
        <v/>
      </c>
      <c r="AI146" s="37" t="str">
        <f t="shared" si="71"/>
        <v/>
      </c>
      <c r="AJ146" s="37" t="str">
        <f t="shared" si="72"/>
        <v/>
      </c>
      <c r="AK146" s="37" t="str">
        <f t="shared" si="73"/>
        <v/>
      </c>
      <c r="AL146" s="37" t="str">
        <f t="shared" si="74"/>
        <v/>
      </c>
      <c r="AM146" s="37" t="str">
        <f t="shared" si="75"/>
        <v/>
      </c>
      <c r="AN146" s="37">
        <f t="shared" si="76"/>
        <v>0</v>
      </c>
      <c r="AO146" s="37">
        <f t="shared" si="82"/>
        <v>93</v>
      </c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</row>
    <row r="147" spans="1:64" x14ac:dyDescent="0.35">
      <c r="A147" t="s">
        <v>98</v>
      </c>
      <c r="B147" s="1">
        <v>43971</v>
      </c>
      <c r="D147" t="str">
        <f t="shared" si="77"/>
        <v/>
      </c>
      <c r="E147" s="5"/>
      <c r="F147" s="5"/>
      <c r="G147" s="5">
        <v>0.33680555555555602</v>
      </c>
      <c r="H147" s="5">
        <v>0.5</v>
      </c>
      <c r="I147" s="5">
        <v>0.54513888888888895</v>
      </c>
      <c r="J147" s="5">
        <f t="shared" si="83"/>
        <v>4.5138888888888951E-2</v>
      </c>
      <c r="K147" s="5">
        <v>0.70833333333333304</v>
      </c>
      <c r="L147" s="5"/>
      <c r="M147" s="5"/>
      <c r="N147" s="5">
        <f t="shared" si="78"/>
        <v>0.32638888888888806</v>
      </c>
      <c r="O147" s="5">
        <f t="shared" si="84"/>
        <v>0</v>
      </c>
      <c r="P147" s="24">
        <f t="shared" si="85"/>
        <v>0.32638888888888806</v>
      </c>
      <c r="Q147" s="5">
        <f t="shared" si="86"/>
        <v>0</v>
      </c>
      <c r="R147" s="7">
        <f t="shared" si="87"/>
        <v>-8.3266726846886741E-16</v>
      </c>
      <c r="S147" s="7">
        <f t="shared" si="88"/>
        <v>-1.1657341758564144E-13</v>
      </c>
      <c r="T147" s="7">
        <f t="shared" si="89"/>
        <v>-1.1657341758564144E-13</v>
      </c>
      <c r="U147" s="5">
        <f t="shared" si="90"/>
        <v>0</v>
      </c>
      <c r="V147" s="30"/>
      <c r="W147" s="46">
        <f t="shared" si="79"/>
        <v>0</v>
      </c>
      <c r="X147" s="48">
        <f t="shared" si="80"/>
        <v>0</v>
      </c>
      <c r="Y147" s="6" t="str">
        <f t="shared" si="66"/>
        <v>non</v>
      </c>
      <c r="AB147" s="5">
        <f t="shared" si="81"/>
        <v>0</v>
      </c>
      <c r="AE147" s="26" t="str">
        <f t="shared" si="67"/>
        <v/>
      </c>
      <c r="AF147" s="26" t="str">
        <f t="shared" si="68"/>
        <v/>
      </c>
      <c r="AG147" s="26" t="str">
        <f t="shared" si="69"/>
        <v/>
      </c>
      <c r="AH147" s="26" t="str">
        <f t="shared" si="70"/>
        <v/>
      </c>
      <c r="AI147" s="26" t="str">
        <f t="shared" si="71"/>
        <v/>
      </c>
      <c r="AJ147" s="26" t="str">
        <f t="shared" si="72"/>
        <v/>
      </c>
      <c r="AK147" s="26" t="str">
        <f t="shared" si="73"/>
        <v/>
      </c>
      <c r="AL147" s="26" t="str">
        <f t="shared" si="74"/>
        <v/>
      </c>
      <c r="AM147" s="26" t="str">
        <f t="shared" si="75"/>
        <v/>
      </c>
      <c r="AN147" s="26">
        <f t="shared" si="76"/>
        <v>1</v>
      </c>
      <c r="AO147" s="26">
        <f t="shared" si="82"/>
        <v>94</v>
      </c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</row>
    <row r="148" spans="1:64" x14ac:dyDescent="0.35">
      <c r="A148" t="s">
        <v>99</v>
      </c>
      <c r="B148" s="1">
        <v>43972</v>
      </c>
      <c r="D148" t="str">
        <f t="shared" si="77"/>
        <v/>
      </c>
      <c r="E148" s="5"/>
      <c r="F148" s="5"/>
      <c r="G148" s="5">
        <v>0.33680555555555602</v>
      </c>
      <c r="H148" s="5">
        <v>0.5</v>
      </c>
      <c r="I148" s="5">
        <v>0.54513888888888895</v>
      </c>
      <c r="J148" s="5">
        <f t="shared" si="83"/>
        <v>4.5138888888888951E-2</v>
      </c>
      <c r="K148" s="5">
        <v>0.70833333333333304</v>
      </c>
      <c r="L148" s="5"/>
      <c r="M148" s="5"/>
      <c r="N148" s="5">
        <f t="shared" si="78"/>
        <v>0.32638888888888806</v>
      </c>
      <c r="O148" s="5">
        <f t="shared" si="84"/>
        <v>0</v>
      </c>
      <c r="P148" s="24">
        <f t="shared" si="85"/>
        <v>0.32638888888888806</v>
      </c>
      <c r="Q148" s="5">
        <f t="shared" si="86"/>
        <v>0</v>
      </c>
      <c r="R148" s="7">
        <f t="shared" si="87"/>
        <v>-8.3266726846886741E-16</v>
      </c>
      <c r="S148" s="7">
        <f t="shared" si="88"/>
        <v>-1.174060848541103E-13</v>
      </c>
      <c r="T148" s="7">
        <f t="shared" si="89"/>
        <v>-1.174060848541103E-13</v>
      </c>
      <c r="U148" s="5">
        <f t="shared" si="90"/>
        <v>0</v>
      </c>
      <c r="V148" s="30"/>
      <c r="W148" s="46">
        <f t="shared" si="79"/>
        <v>0</v>
      </c>
      <c r="X148" s="48">
        <f t="shared" si="80"/>
        <v>0</v>
      </c>
      <c r="Y148" s="6" t="str">
        <f t="shared" si="66"/>
        <v>non</v>
      </c>
      <c r="AB148" s="5">
        <f t="shared" si="81"/>
        <v>0</v>
      </c>
      <c r="AE148" s="26" t="str">
        <f t="shared" si="67"/>
        <v/>
      </c>
      <c r="AF148" s="26" t="str">
        <f t="shared" si="68"/>
        <v/>
      </c>
      <c r="AG148" s="26" t="str">
        <f t="shared" si="69"/>
        <v/>
      </c>
      <c r="AH148" s="26" t="str">
        <f t="shared" si="70"/>
        <v/>
      </c>
      <c r="AI148" s="26" t="str">
        <f t="shared" si="71"/>
        <v/>
      </c>
      <c r="AJ148" s="26" t="str">
        <f t="shared" si="72"/>
        <v/>
      </c>
      <c r="AK148" s="26" t="str">
        <f t="shared" si="73"/>
        <v/>
      </c>
      <c r="AL148" s="26" t="str">
        <f t="shared" si="74"/>
        <v/>
      </c>
      <c r="AM148" s="26" t="str">
        <f t="shared" si="75"/>
        <v/>
      </c>
      <c r="AN148" s="26">
        <f t="shared" si="76"/>
        <v>1</v>
      </c>
      <c r="AO148" s="26">
        <f t="shared" si="82"/>
        <v>95</v>
      </c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</row>
    <row r="149" spans="1:64" x14ac:dyDescent="0.35">
      <c r="A149" t="s">
        <v>100</v>
      </c>
      <c r="B149" s="1">
        <v>43973</v>
      </c>
      <c r="D149" t="str">
        <f t="shared" si="77"/>
        <v/>
      </c>
      <c r="E149" s="5"/>
      <c r="F149" s="5"/>
      <c r="G149" s="5">
        <v>0.33680555555555602</v>
      </c>
      <c r="H149" s="5">
        <v>0.5</v>
      </c>
      <c r="I149" s="5">
        <v>0.54513888888888895</v>
      </c>
      <c r="J149" s="5">
        <f t="shared" si="83"/>
        <v>4.5138888888888951E-2</v>
      </c>
      <c r="K149" s="5">
        <v>0.70833333333333304</v>
      </c>
      <c r="L149" s="5"/>
      <c r="M149" s="5"/>
      <c r="N149" s="5">
        <f t="shared" si="78"/>
        <v>0.32638888888888806</v>
      </c>
      <c r="O149" s="5">
        <f t="shared" si="84"/>
        <v>0</v>
      </c>
      <c r="P149" s="24">
        <f t="shared" si="85"/>
        <v>0.32638888888888806</v>
      </c>
      <c r="Q149" s="5">
        <f t="shared" si="86"/>
        <v>0</v>
      </c>
      <c r="R149" s="7">
        <f t="shared" si="87"/>
        <v>-8.3266726846886741E-16</v>
      </c>
      <c r="S149" s="7">
        <f t="shared" si="88"/>
        <v>-1.1823875212257917E-13</v>
      </c>
      <c r="T149" s="7">
        <f t="shared" si="89"/>
        <v>-1.1823875212257917E-13</v>
      </c>
      <c r="U149" s="5">
        <f t="shared" si="90"/>
        <v>0</v>
      </c>
      <c r="V149" s="30"/>
      <c r="W149" s="46">
        <f t="shared" si="79"/>
        <v>0</v>
      </c>
      <c r="X149" s="48">
        <f t="shared" si="80"/>
        <v>0</v>
      </c>
      <c r="Y149" s="6" t="str">
        <f t="shared" si="66"/>
        <v>non</v>
      </c>
      <c r="AB149" s="5">
        <f t="shared" si="81"/>
        <v>0</v>
      </c>
      <c r="AE149" s="26" t="str">
        <f t="shared" si="67"/>
        <v/>
      </c>
      <c r="AF149" s="26" t="str">
        <f t="shared" si="68"/>
        <v/>
      </c>
      <c r="AG149" s="26" t="str">
        <f t="shared" si="69"/>
        <v/>
      </c>
      <c r="AH149" s="26" t="str">
        <f t="shared" si="70"/>
        <v/>
      </c>
      <c r="AI149" s="26" t="str">
        <f t="shared" si="71"/>
        <v/>
      </c>
      <c r="AJ149" s="26" t="str">
        <f t="shared" si="72"/>
        <v/>
      </c>
      <c r="AK149" s="26" t="str">
        <f t="shared" si="73"/>
        <v/>
      </c>
      <c r="AL149" s="26" t="str">
        <f t="shared" si="74"/>
        <v/>
      </c>
      <c r="AM149" s="26" t="str">
        <f t="shared" si="75"/>
        <v/>
      </c>
      <c r="AN149" s="26">
        <f t="shared" si="76"/>
        <v>1</v>
      </c>
      <c r="AO149" s="26">
        <f t="shared" si="82"/>
        <v>96</v>
      </c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</row>
    <row r="150" spans="1:64" x14ac:dyDescent="0.35">
      <c r="A150" t="s">
        <v>101</v>
      </c>
      <c r="B150" s="1">
        <v>43974</v>
      </c>
      <c r="D150" t="str">
        <f t="shared" si="77"/>
        <v/>
      </c>
      <c r="E150" s="5"/>
      <c r="F150" s="5"/>
      <c r="G150" s="5">
        <v>0.33680555555555602</v>
      </c>
      <c r="H150" s="5">
        <v>0.5</v>
      </c>
      <c r="I150" s="5">
        <v>0.54513888888888895</v>
      </c>
      <c r="J150" s="5">
        <f t="shared" si="83"/>
        <v>4.5138888888888951E-2</v>
      </c>
      <c r="K150" s="5">
        <v>0.70833333333333304</v>
      </c>
      <c r="L150" s="5"/>
      <c r="M150" s="5"/>
      <c r="N150" s="5">
        <f t="shared" si="78"/>
        <v>0.32638888888888806</v>
      </c>
      <c r="O150" s="5">
        <f t="shared" si="84"/>
        <v>0</v>
      </c>
      <c r="P150" s="24">
        <f t="shared" si="85"/>
        <v>0.32638888888888806</v>
      </c>
      <c r="Q150" s="5">
        <f t="shared" si="86"/>
        <v>0</v>
      </c>
      <c r="R150" s="7">
        <f t="shared" si="87"/>
        <v>-8.3266726846886741E-16</v>
      </c>
      <c r="S150" s="7">
        <f t="shared" si="88"/>
        <v>-1.1907141939104804E-13</v>
      </c>
      <c r="T150" s="7">
        <f t="shared" si="89"/>
        <v>-1.1907141939104804E-13</v>
      </c>
      <c r="U150" s="5">
        <f t="shared" si="90"/>
        <v>0</v>
      </c>
      <c r="V150" s="30"/>
      <c r="W150" s="46">
        <f t="shared" si="79"/>
        <v>0</v>
      </c>
      <c r="X150" s="48">
        <f t="shared" si="80"/>
        <v>0</v>
      </c>
      <c r="Y150" s="6" t="str">
        <f t="shared" si="66"/>
        <v>non</v>
      </c>
      <c r="AB150" s="5">
        <f t="shared" si="81"/>
        <v>0</v>
      </c>
      <c r="AE150" s="26" t="str">
        <f t="shared" si="67"/>
        <v/>
      </c>
      <c r="AF150" s="26" t="str">
        <f t="shared" si="68"/>
        <v/>
      </c>
      <c r="AG150" s="26" t="str">
        <f t="shared" si="69"/>
        <v/>
      </c>
      <c r="AH150" s="26" t="str">
        <f t="shared" si="70"/>
        <v/>
      </c>
      <c r="AI150" s="26" t="str">
        <f t="shared" si="71"/>
        <v/>
      </c>
      <c r="AJ150" s="26" t="str">
        <f t="shared" si="72"/>
        <v/>
      </c>
      <c r="AK150" s="26" t="str">
        <f t="shared" si="73"/>
        <v/>
      </c>
      <c r="AL150" s="26" t="str">
        <f t="shared" si="74"/>
        <v/>
      </c>
      <c r="AM150" s="26" t="str">
        <f t="shared" si="75"/>
        <v/>
      </c>
      <c r="AN150" s="26">
        <f t="shared" si="76"/>
        <v>1</v>
      </c>
      <c r="AO150" s="26">
        <f t="shared" si="82"/>
        <v>97</v>
      </c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</row>
    <row r="151" spans="1:64" s="31" customFormat="1" x14ac:dyDescent="0.35">
      <c r="A151" s="31" t="s">
        <v>102</v>
      </c>
      <c r="B151" s="32">
        <v>43975</v>
      </c>
      <c r="D151" s="31" t="str">
        <f t="shared" si="77"/>
        <v/>
      </c>
      <c r="E151" s="33"/>
      <c r="F151" s="33"/>
      <c r="G151" s="33">
        <v>0.33680555555555602</v>
      </c>
      <c r="H151" s="33">
        <v>0.5</v>
      </c>
      <c r="I151" s="33">
        <v>0.54513888888888895</v>
      </c>
      <c r="J151" s="33">
        <f t="shared" si="83"/>
        <v>4.5138888888888951E-2</v>
      </c>
      <c r="K151" s="33">
        <v>0.70833333333333304</v>
      </c>
      <c r="L151" s="33"/>
      <c r="M151" s="33"/>
      <c r="N151" s="33">
        <f t="shared" si="78"/>
        <v>0.32638888888888806</v>
      </c>
      <c r="O151" s="33">
        <f t="shared" si="84"/>
        <v>0</v>
      </c>
      <c r="P151" s="33">
        <f t="shared" si="85"/>
        <v>0.32638888888888806</v>
      </c>
      <c r="Q151" s="33">
        <f t="shared" si="86"/>
        <v>0</v>
      </c>
      <c r="R151" s="34">
        <f t="shared" si="87"/>
        <v>-8.3266726846886741E-16</v>
      </c>
      <c r="S151" s="34">
        <f t="shared" si="88"/>
        <v>-1.1990408665951691E-13</v>
      </c>
      <c r="T151" s="34">
        <f t="shared" si="89"/>
        <v>-1.1990408665951691E-13</v>
      </c>
      <c r="U151" s="33">
        <f t="shared" si="90"/>
        <v>0</v>
      </c>
      <c r="V151" s="35"/>
      <c r="W151" s="47">
        <f t="shared" si="79"/>
        <v>0</v>
      </c>
      <c r="X151" s="49">
        <f t="shared" si="80"/>
        <v>0</v>
      </c>
      <c r="Y151" s="36" t="str">
        <f t="shared" si="66"/>
        <v>non</v>
      </c>
      <c r="AB151" s="33">
        <f t="shared" si="81"/>
        <v>0</v>
      </c>
      <c r="AE151" s="37" t="str">
        <f t="shared" si="67"/>
        <v/>
      </c>
      <c r="AF151" s="37" t="str">
        <f t="shared" si="68"/>
        <v/>
      </c>
      <c r="AG151" s="37" t="str">
        <f t="shared" si="69"/>
        <v/>
      </c>
      <c r="AH151" s="37" t="str">
        <f t="shared" si="70"/>
        <v/>
      </c>
      <c r="AI151" s="37" t="str">
        <f t="shared" si="71"/>
        <v/>
      </c>
      <c r="AJ151" s="37" t="str">
        <f t="shared" si="72"/>
        <v/>
      </c>
      <c r="AK151" s="37" t="str">
        <f t="shared" si="73"/>
        <v/>
      </c>
      <c r="AL151" s="37" t="str">
        <f t="shared" si="74"/>
        <v/>
      </c>
      <c r="AM151" s="37" t="str">
        <f t="shared" si="75"/>
        <v/>
      </c>
      <c r="AN151" s="37">
        <f t="shared" si="76"/>
        <v>0</v>
      </c>
      <c r="AO151" s="37">
        <f t="shared" si="82"/>
        <v>97</v>
      </c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</row>
    <row r="152" spans="1:64" s="31" customFormat="1" x14ac:dyDescent="0.35">
      <c r="A152" s="31" t="s">
        <v>103</v>
      </c>
      <c r="B152" s="32">
        <v>43976</v>
      </c>
      <c r="D152" s="31" t="str">
        <f t="shared" si="77"/>
        <v/>
      </c>
      <c r="E152" s="33"/>
      <c r="F152" s="33"/>
      <c r="G152" s="33">
        <v>0.33680555555555602</v>
      </c>
      <c r="H152" s="33">
        <v>0.5</v>
      </c>
      <c r="I152" s="33">
        <v>0.54513888888888895</v>
      </c>
      <c r="J152" s="33">
        <f t="shared" si="83"/>
        <v>4.5138888888888951E-2</v>
      </c>
      <c r="K152" s="33">
        <v>0.70833333333333304</v>
      </c>
      <c r="L152" s="33"/>
      <c r="M152" s="33"/>
      <c r="N152" s="33">
        <f t="shared" si="78"/>
        <v>0.32638888888888806</v>
      </c>
      <c r="O152" s="33">
        <f t="shared" si="84"/>
        <v>0</v>
      </c>
      <c r="P152" s="33">
        <f t="shared" si="85"/>
        <v>0.32638888888888806</v>
      </c>
      <c r="Q152" s="33">
        <f t="shared" si="86"/>
        <v>0</v>
      </c>
      <c r="R152" s="34">
        <f t="shared" si="87"/>
        <v>-8.3266726846886741E-16</v>
      </c>
      <c r="S152" s="34">
        <f t="shared" si="88"/>
        <v>-1.2073675392798577E-13</v>
      </c>
      <c r="T152" s="34">
        <f t="shared" si="89"/>
        <v>-1.2073675392798577E-13</v>
      </c>
      <c r="U152" s="33">
        <f t="shared" si="90"/>
        <v>0</v>
      </c>
      <c r="V152" s="35"/>
      <c r="W152" s="47">
        <f t="shared" si="79"/>
        <v>0</v>
      </c>
      <c r="X152" s="49">
        <f t="shared" si="80"/>
        <v>0</v>
      </c>
      <c r="Y152" s="36" t="str">
        <f t="shared" si="66"/>
        <v>non</v>
      </c>
      <c r="AB152" s="33">
        <f t="shared" si="81"/>
        <v>0</v>
      </c>
      <c r="AE152" s="37" t="str">
        <f t="shared" si="67"/>
        <v/>
      </c>
      <c r="AF152" s="37" t="str">
        <f t="shared" si="68"/>
        <v/>
      </c>
      <c r="AG152" s="37" t="str">
        <f t="shared" si="69"/>
        <v/>
      </c>
      <c r="AH152" s="37" t="str">
        <f t="shared" si="70"/>
        <v/>
      </c>
      <c r="AI152" s="37" t="str">
        <f t="shared" si="71"/>
        <v/>
      </c>
      <c r="AJ152" s="37" t="str">
        <f t="shared" si="72"/>
        <v/>
      </c>
      <c r="AK152" s="37" t="str">
        <f t="shared" si="73"/>
        <v/>
      </c>
      <c r="AL152" s="37" t="str">
        <f t="shared" si="74"/>
        <v/>
      </c>
      <c r="AM152" s="37" t="str">
        <f t="shared" si="75"/>
        <v/>
      </c>
      <c r="AN152" s="37">
        <f t="shared" si="76"/>
        <v>0</v>
      </c>
      <c r="AO152" s="37">
        <f t="shared" si="82"/>
        <v>97</v>
      </c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</row>
    <row r="153" spans="1:64" s="25" customFormat="1" x14ac:dyDescent="0.35">
      <c r="A153" t="s">
        <v>104</v>
      </c>
      <c r="B153" s="1">
        <v>43977</v>
      </c>
      <c r="C153"/>
      <c r="D153" t="str">
        <f t="shared" si="77"/>
        <v/>
      </c>
      <c r="E153" s="5"/>
      <c r="F153" s="5"/>
      <c r="G153" s="5">
        <v>0.33680555555555602</v>
      </c>
      <c r="H153" s="5">
        <v>0.5</v>
      </c>
      <c r="I153" s="5">
        <v>0.54513888888888895</v>
      </c>
      <c r="J153" s="5">
        <f t="shared" si="83"/>
        <v>4.5138888888888951E-2</v>
      </c>
      <c r="K153" s="5">
        <v>0.70833333333333304</v>
      </c>
      <c r="L153" s="5"/>
      <c r="M153" s="5"/>
      <c r="N153" s="5">
        <f t="shared" si="78"/>
        <v>0.32638888888888806</v>
      </c>
      <c r="O153" s="5">
        <f t="shared" si="84"/>
        <v>0</v>
      </c>
      <c r="P153" s="24">
        <f t="shared" si="85"/>
        <v>0.32638888888888806</v>
      </c>
      <c r="Q153" s="5">
        <f t="shared" si="86"/>
        <v>0</v>
      </c>
      <c r="R153" s="7">
        <f t="shared" si="87"/>
        <v>-8.3266726846886741E-16</v>
      </c>
      <c r="S153" s="7">
        <f t="shared" si="88"/>
        <v>-1.2156942119645464E-13</v>
      </c>
      <c r="T153" s="7">
        <f t="shared" si="89"/>
        <v>-1.2156942119645464E-13</v>
      </c>
      <c r="U153" s="5">
        <f t="shared" si="90"/>
        <v>0</v>
      </c>
      <c r="V153" s="30"/>
      <c r="W153" s="46">
        <f t="shared" si="79"/>
        <v>0</v>
      </c>
      <c r="X153" s="48">
        <f t="shared" si="80"/>
        <v>0</v>
      </c>
      <c r="Y153" s="6" t="str">
        <f t="shared" si="66"/>
        <v>non</v>
      </c>
      <c r="Z153"/>
      <c r="AA153"/>
      <c r="AB153" s="5">
        <f t="shared" si="81"/>
        <v>0</v>
      </c>
      <c r="AC153"/>
      <c r="AD153"/>
      <c r="AE153" s="26" t="str">
        <f t="shared" si="67"/>
        <v/>
      </c>
      <c r="AF153" s="26" t="str">
        <f t="shared" si="68"/>
        <v/>
      </c>
      <c r="AG153" s="26" t="str">
        <f t="shared" si="69"/>
        <v/>
      </c>
      <c r="AH153" s="26" t="str">
        <f t="shared" si="70"/>
        <v/>
      </c>
      <c r="AI153" s="26" t="str">
        <f t="shared" si="71"/>
        <v/>
      </c>
      <c r="AJ153" s="26" t="str">
        <f t="shared" si="72"/>
        <v/>
      </c>
      <c r="AK153" s="26" t="str">
        <f t="shared" si="73"/>
        <v/>
      </c>
      <c r="AL153" s="26" t="str">
        <f t="shared" si="74"/>
        <v/>
      </c>
      <c r="AM153" s="26" t="str">
        <f t="shared" si="75"/>
        <v/>
      </c>
      <c r="AN153" s="26">
        <f t="shared" si="76"/>
        <v>1</v>
      </c>
      <c r="AO153" s="26">
        <f t="shared" si="82"/>
        <v>98</v>
      </c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/>
      <c r="BD153"/>
      <c r="BE153"/>
      <c r="BF153"/>
      <c r="BG153"/>
      <c r="BH153"/>
      <c r="BI153"/>
      <c r="BJ153"/>
      <c r="BK153"/>
      <c r="BL153"/>
    </row>
    <row r="154" spans="1:64" s="25" customFormat="1" x14ac:dyDescent="0.35">
      <c r="A154" t="s">
        <v>98</v>
      </c>
      <c r="B154" s="1">
        <v>43978</v>
      </c>
      <c r="C154"/>
      <c r="D154" t="str">
        <f t="shared" si="77"/>
        <v/>
      </c>
      <c r="E154" s="5"/>
      <c r="F154" s="5"/>
      <c r="G154" s="5">
        <v>0.33680555555555602</v>
      </c>
      <c r="H154" s="5">
        <v>0.5</v>
      </c>
      <c r="I154" s="5">
        <v>0.54513888888888895</v>
      </c>
      <c r="J154" s="5">
        <f t="shared" si="83"/>
        <v>4.5138888888888951E-2</v>
      </c>
      <c r="K154" s="5">
        <v>0.70833333333333304</v>
      </c>
      <c r="L154" s="5"/>
      <c r="M154" s="5"/>
      <c r="N154" s="5">
        <f t="shared" si="78"/>
        <v>0.32638888888888806</v>
      </c>
      <c r="O154" s="5">
        <f t="shared" si="84"/>
        <v>0</v>
      </c>
      <c r="P154" s="24">
        <f t="shared" si="85"/>
        <v>0.32638888888888806</v>
      </c>
      <c r="Q154" s="5">
        <f t="shared" si="86"/>
        <v>0</v>
      </c>
      <c r="R154" s="7">
        <f t="shared" si="87"/>
        <v>-8.3266726846886741E-16</v>
      </c>
      <c r="S154" s="7">
        <f t="shared" si="88"/>
        <v>-1.2240208846492351E-13</v>
      </c>
      <c r="T154" s="7">
        <f t="shared" si="89"/>
        <v>-1.2240208846492351E-13</v>
      </c>
      <c r="U154" s="5">
        <f t="shared" si="90"/>
        <v>0</v>
      </c>
      <c r="V154" s="30"/>
      <c r="W154" s="46">
        <f t="shared" si="79"/>
        <v>0</v>
      </c>
      <c r="X154" s="48">
        <f t="shared" si="80"/>
        <v>0</v>
      </c>
      <c r="Y154" s="6" t="str">
        <f t="shared" si="66"/>
        <v>non</v>
      </c>
      <c r="Z154"/>
      <c r="AA154"/>
      <c r="AB154" s="5">
        <f t="shared" si="81"/>
        <v>0</v>
      </c>
      <c r="AC154"/>
      <c r="AD154"/>
      <c r="AE154" s="26" t="str">
        <f t="shared" si="67"/>
        <v/>
      </c>
      <c r="AF154" s="26" t="str">
        <f t="shared" si="68"/>
        <v/>
      </c>
      <c r="AG154" s="26" t="str">
        <f t="shared" si="69"/>
        <v/>
      </c>
      <c r="AH154" s="26" t="str">
        <f t="shared" si="70"/>
        <v/>
      </c>
      <c r="AI154" s="26" t="str">
        <f t="shared" si="71"/>
        <v/>
      </c>
      <c r="AJ154" s="26" t="str">
        <f t="shared" si="72"/>
        <v/>
      </c>
      <c r="AK154" s="26" t="str">
        <f t="shared" si="73"/>
        <v/>
      </c>
      <c r="AL154" s="26" t="str">
        <f t="shared" si="74"/>
        <v/>
      </c>
      <c r="AM154" s="26" t="str">
        <f t="shared" si="75"/>
        <v/>
      </c>
      <c r="AN154" s="26">
        <f t="shared" si="76"/>
        <v>1</v>
      </c>
      <c r="AO154" s="26">
        <f t="shared" si="82"/>
        <v>99</v>
      </c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/>
      <c r="BD154"/>
      <c r="BE154"/>
      <c r="BF154"/>
      <c r="BG154"/>
      <c r="BH154"/>
      <c r="BI154"/>
      <c r="BJ154"/>
      <c r="BK154"/>
      <c r="BL154"/>
    </row>
    <row r="155" spans="1:64" x14ac:dyDescent="0.35">
      <c r="A155" t="s">
        <v>99</v>
      </c>
      <c r="B155" s="1">
        <v>43979</v>
      </c>
      <c r="D155" t="str">
        <f t="shared" si="77"/>
        <v/>
      </c>
      <c r="E155" s="5"/>
      <c r="F155" s="5"/>
      <c r="G155" s="5">
        <v>0.33680555555555602</v>
      </c>
      <c r="H155" s="5">
        <v>0.5</v>
      </c>
      <c r="I155" s="5">
        <v>0.54513888888888895</v>
      </c>
      <c r="J155" s="5">
        <f t="shared" si="83"/>
        <v>4.5138888888888951E-2</v>
      </c>
      <c r="K155" s="5">
        <v>0.70833333333333304</v>
      </c>
      <c r="L155" s="5"/>
      <c r="M155" s="5"/>
      <c r="N155" s="5">
        <f t="shared" si="78"/>
        <v>0.32638888888888806</v>
      </c>
      <c r="O155" s="5">
        <f t="shared" si="84"/>
        <v>0</v>
      </c>
      <c r="P155" s="24">
        <f t="shared" si="85"/>
        <v>0.32638888888888806</v>
      </c>
      <c r="Q155" s="5">
        <f t="shared" si="86"/>
        <v>0</v>
      </c>
      <c r="R155" s="7">
        <f t="shared" si="87"/>
        <v>-8.3266726846886741E-16</v>
      </c>
      <c r="S155" s="7">
        <f t="shared" si="88"/>
        <v>-1.2323475573339238E-13</v>
      </c>
      <c r="T155" s="7">
        <f t="shared" si="89"/>
        <v>-1.2323475573339238E-13</v>
      </c>
      <c r="U155" s="5">
        <f t="shared" si="90"/>
        <v>0</v>
      </c>
      <c r="V155" s="30"/>
      <c r="W155" s="46">
        <f t="shared" si="79"/>
        <v>0</v>
      </c>
      <c r="X155" s="48">
        <f t="shared" si="80"/>
        <v>0</v>
      </c>
      <c r="Y155" s="6" t="str">
        <f t="shared" si="66"/>
        <v>non</v>
      </c>
      <c r="AB155" s="5">
        <f t="shared" si="81"/>
        <v>0</v>
      </c>
      <c r="AE155" s="26" t="str">
        <f t="shared" si="67"/>
        <v/>
      </c>
      <c r="AF155" s="26" t="str">
        <f t="shared" si="68"/>
        <v/>
      </c>
      <c r="AG155" s="26" t="str">
        <f t="shared" si="69"/>
        <v/>
      </c>
      <c r="AH155" s="26" t="str">
        <f t="shared" si="70"/>
        <v/>
      </c>
      <c r="AI155" s="26" t="str">
        <f t="shared" si="71"/>
        <v/>
      </c>
      <c r="AJ155" s="26" t="str">
        <f t="shared" si="72"/>
        <v/>
      </c>
      <c r="AK155" s="26" t="str">
        <f t="shared" si="73"/>
        <v/>
      </c>
      <c r="AL155" s="26" t="str">
        <f t="shared" si="74"/>
        <v/>
      </c>
      <c r="AM155" s="26" t="str">
        <f t="shared" si="75"/>
        <v/>
      </c>
      <c r="AN155" s="26">
        <f t="shared" si="76"/>
        <v>1</v>
      </c>
      <c r="AO155" s="26">
        <f t="shared" si="82"/>
        <v>100</v>
      </c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</row>
    <row r="156" spans="1:64" x14ac:dyDescent="0.35">
      <c r="A156" t="s">
        <v>100</v>
      </c>
      <c r="B156" s="1">
        <v>43980</v>
      </c>
      <c r="D156" t="str">
        <f t="shared" si="77"/>
        <v/>
      </c>
      <c r="E156" s="5"/>
      <c r="F156" s="5"/>
      <c r="G156" s="5">
        <v>0.33680555555555602</v>
      </c>
      <c r="H156" s="5">
        <v>0.5</v>
      </c>
      <c r="I156" s="5">
        <v>0.54513888888888895</v>
      </c>
      <c r="J156" s="5">
        <f t="shared" si="83"/>
        <v>4.5138888888888951E-2</v>
      </c>
      <c r="K156" s="5">
        <v>0.70833333333333304</v>
      </c>
      <c r="L156" s="5"/>
      <c r="M156" s="5"/>
      <c r="N156" s="5">
        <f t="shared" si="78"/>
        <v>0.32638888888888806</v>
      </c>
      <c r="O156" s="5">
        <f t="shared" si="84"/>
        <v>0</v>
      </c>
      <c r="P156" s="24">
        <f t="shared" si="85"/>
        <v>0.32638888888888806</v>
      </c>
      <c r="Q156" s="5">
        <f t="shared" si="86"/>
        <v>0</v>
      </c>
      <c r="R156" s="7">
        <f t="shared" si="87"/>
        <v>-8.3266726846886741E-16</v>
      </c>
      <c r="S156" s="7">
        <f t="shared" si="88"/>
        <v>-1.2406742300186124E-13</v>
      </c>
      <c r="T156" s="7">
        <f t="shared" si="89"/>
        <v>-1.2406742300186124E-13</v>
      </c>
      <c r="U156" s="5">
        <f t="shared" si="90"/>
        <v>0</v>
      </c>
      <c r="V156" s="30"/>
      <c r="W156" s="46">
        <f t="shared" si="79"/>
        <v>0</v>
      </c>
      <c r="X156" s="48">
        <f t="shared" si="80"/>
        <v>0</v>
      </c>
      <c r="Y156" s="6" t="str">
        <f t="shared" si="66"/>
        <v>non</v>
      </c>
      <c r="AB156" s="5">
        <f t="shared" si="81"/>
        <v>0</v>
      </c>
      <c r="AE156" s="26" t="str">
        <f t="shared" si="67"/>
        <v/>
      </c>
      <c r="AF156" s="26" t="str">
        <f t="shared" si="68"/>
        <v/>
      </c>
      <c r="AG156" s="26" t="str">
        <f t="shared" si="69"/>
        <v/>
      </c>
      <c r="AH156" s="26" t="str">
        <f t="shared" si="70"/>
        <v/>
      </c>
      <c r="AI156" s="26" t="str">
        <f t="shared" si="71"/>
        <v/>
      </c>
      <c r="AJ156" s="26" t="str">
        <f t="shared" si="72"/>
        <v/>
      </c>
      <c r="AK156" s="26" t="str">
        <f t="shared" si="73"/>
        <v/>
      </c>
      <c r="AL156" s="26" t="str">
        <f t="shared" si="74"/>
        <v/>
      </c>
      <c r="AM156" s="26" t="str">
        <f t="shared" si="75"/>
        <v/>
      </c>
      <c r="AN156" s="26">
        <f t="shared" si="76"/>
        <v>1</v>
      </c>
      <c r="AO156" s="26">
        <f t="shared" si="82"/>
        <v>101</v>
      </c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</row>
    <row r="157" spans="1:64" x14ac:dyDescent="0.35">
      <c r="A157" t="s">
        <v>101</v>
      </c>
      <c r="B157" s="1">
        <v>43981</v>
      </c>
      <c r="D157" t="str">
        <f t="shared" si="77"/>
        <v/>
      </c>
      <c r="E157" s="5"/>
      <c r="F157" s="5"/>
      <c r="G157" s="5">
        <v>0.33680555555555602</v>
      </c>
      <c r="H157" s="5">
        <v>0.5</v>
      </c>
      <c r="I157" s="5">
        <v>0.54513888888888895</v>
      </c>
      <c r="J157" s="5">
        <f t="shared" si="83"/>
        <v>4.5138888888888951E-2</v>
      </c>
      <c r="K157" s="5">
        <v>0.70833333333333304</v>
      </c>
      <c r="L157" s="5"/>
      <c r="M157" s="5"/>
      <c r="N157" s="5">
        <f t="shared" si="78"/>
        <v>0.32638888888888806</v>
      </c>
      <c r="O157" s="5">
        <f t="shared" si="84"/>
        <v>0</v>
      </c>
      <c r="P157" s="24">
        <f t="shared" si="85"/>
        <v>0.32638888888888806</v>
      </c>
      <c r="Q157" s="5">
        <f t="shared" si="86"/>
        <v>0</v>
      </c>
      <c r="R157" s="7">
        <f t="shared" si="87"/>
        <v>-8.3266726846886741E-16</v>
      </c>
      <c r="S157" s="7">
        <f t="shared" si="88"/>
        <v>-1.2490009027033011E-13</v>
      </c>
      <c r="T157" s="7">
        <f t="shared" si="89"/>
        <v>-1.2490009027033011E-13</v>
      </c>
      <c r="U157" s="5">
        <f t="shared" si="90"/>
        <v>0</v>
      </c>
      <c r="V157" s="30"/>
      <c r="W157" s="46">
        <f t="shared" si="79"/>
        <v>0</v>
      </c>
      <c r="X157" s="48">
        <f t="shared" si="80"/>
        <v>0</v>
      </c>
      <c r="Y157" s="6" t="str">
        <f t="shared" si="66"/>
        <v>non</v>
      </c>
      <c r="AB157" s="5">
        <f t="shared" si="81"/>
        <v>0</v>
      </c>
      <c r="AE157" s="26" t="str">
        <f t="shared" si="67"/>
        <v/>
      </c>
      <c r="AF157" s="26" t="str">
        <f t="shared" si="68"/>
        <v/>
      </c>
      <c r="AG157" s="26" t="str">
        <f t="shared" si="69"/>
        <v/>
      </c>
      <c r="AH157" s="26" t="str">
        <f t="shared" si="70"/>
        <v/>
      </c>
      <c r="AI157" s="26" t="str">
        <f t="shared" si="71"/>
        <v/>
      </c>
      <c r="AJ157" s="26" t="str">
        <f t="shared" si="72"/>
        <v/>
      </c>
      <c r="AK157" s="26" t="str">
        <f t="shared" si="73"/>
        <v/>
      </c>
      <c r="AL157" s="26" t="str">
        <f t="shared" si="74"/>
        <v/>
      </c>
      <c r="AM157" s="26" t="str">
        <f t="shared" si="75"/>
        <v/>
      </c>
      <c r="AN157" s="26">
        <f t="shared" si="76"/>
        <v>1</v>
      </c>
      <c r="AO157" s="26">
        <f t="shared" si="82"/>
        <v>102</v>
      </c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</row>
    <row r="158" spans="1:64" s="31" customFormat="1" x14ac:dyDescent="0.35">
      <c r="A158" s="31" t="s">
        <v>102</v>
      </c>
      <c r="B158" s="32">
        <v>43982</v>
      </c>
      <c r="D158" s="31" t="str">
        <f t="shared" si="77"/>
        <v/>
      </c>
      <c r="E158" s="33"/>
      <c r="F158" s="33"/>
      <c r="G158" s="33">
        <v>0.33680555555555602</v>
      </c>
      <c r="H158" s="33">
        <v>0.5</v>
      </c>
      <c r="I158" s="33">
        <v>0.54513888888888895</v>
      </c>
      <c r="J158" s="33">
        <f t="shared" si="83"/>
        <v>4.5138888888888951E-2</v>
      </c>
      <c r="K158" s="33">
        <v>0.70833333333333304</v>
      </c>
      <c r="L158" s="33"/>
      <c r="M158" s="33"/>
      <c r="N158" s="33">
        <f t="shared" si="78"/>
        <v>0.32638888888888806</v>
      </c>
      <c r="O158" s="33">
        <f t="shared" si="84"/>
        <v>0</v>
      </c>
      <c r="P158" s="33">
        <f t="shared" si="85"/>
        <v>0.32638888888888806</v>
      </c>
      <c r="Q158" s="33">
        <f t="shared" si="86"/>
        <v>0</v>
      </c>
      <c r="R158" s="34">
        <f t="shared" si="87"/>
        <v>-8.3266726846886741E-16</v>
      </c>
      <c r="S158" s="34">
        <f t="shared" si="88"/>
        <v>-1.2573275753879898E-13</v>
      </c>
      <c r="T158" s="34">
        <f t="shared" si="89"/>
        <v>-1.2573275753879898E-13</v>
      </c>
      <c r="U158" s="33">
        <f t="shared" si="90"/>
        <v>0</v>
      </c>
      <c r="V158" s="35"/>
      <c r="W158" s="47">
        <f t="shared" si="79"/>
        <v>0</v>
      </c>
      <c r="X158" s="49">
        <f t="shared" si="80"/>
        <v>0</v>
      </c>
      <c r="Y158" s="36" t="str">
        <f t="shared" si="66"/>
        <v>non</v>
      </c>
      <c r="AB158" s="33">
        <f t="shared" si="81"/>
        <v>0</v>
      </c>
      <c r="AE158" s="37" t="str">
        <f t="shared" si="67"/>
        <v/>
      </c>
      <c r="AF158" s="37" t="str">
        <f t="shared" si="68"/>
        <v/>
      </c>
      <c r="AG158" s="37" t="str">
        <f t="shared" si="69"/>
        <v/>
      </c>
      <c r="AH158" s="37" t="str">
        <f t="shared" si="70"/>
        <v/>
      </c>
      <c r="AI158" s="37" t="str">
        <f t="shared" si="71"/>
        <v/>
      </c>
      <c r="AJ158" s="37" t="str">
        <f t="shared" si="72"/>
        <v/>
      </c>
      <c r="AK158" s="37" t="str">
        <f t="shared" si="73"/>
        <v/>
      </c>
      <c r="AL158" s="37" t="str">
        <f t="shared" si="74"/>
        <v/>
      </c>
      <c r="AM158" s="37" t="str">
        <f t="shared" si="75"/>
        <v/>
      </c>
      <c r="AN158" s="37">
        <f t="shared" si="76"/>
        <v>0</v>
      </c>
      <c r="AO158" s="37">
        <f t="shared" si="82"/>
        <v>102</v>
      </c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</row>
    <row r="159" spans="1:64" s="31" customFormat="1" x14ac:dyDescent="0.35">
      <c r="A159" s="31" t="s">
        <v>103</v>
      </c>
      <c r="B159" s="32">
        <v>43983</v>
      </c>
      <c r="D159" s="31" t="str">
        <f t="shared" si="77"/>
        <v/>
      </c>
      <c r="E159" s="33"/>
      <c r="F159" s="33"/>
      <c r="G159" s="33">
        <v>0.33680555555555602</v>
      </c>
      <c r="H159" s="33">
        <v>0.5</v>
      </c>
      <c r="I159" s="33">
        <v>0.54513888888888895</v>
      </c>
      <c r="J159" s="33">
        <f t="shared" si="83"/>
        <v>4.5138888888888951E-2</v>
      </c>
      <c r="K159" s="33">
        <v>0.70833333333333304</v>
      </c>
      <c r="L159" s="33"/>
      <c r="M159" s="33"/>
      <c r="N159" s="33">
        <f t="shared" si="78"/>
        <v>0.32638888888888806</v>
      </c>
      <c r="O159" s="33">
        <f t="shared" si="84"/>
        <v>0</v>
      </c>
      <c r="P159" s="33">
        <f t="shared" si="85"/>
        <v>0.32638888888888806</v>
      </c>
      <c r="Q159" s="33">
        <f t="shared" si="86"/>
        <v>0</v>
      </c>
      <c r="R159" s="34">
        <f t="shared" si="87"/>
        <v>-8.3266726846886741E-16</v>
      </c>
      <c r="S159" s="34">
        <f t="shared" si="88"/>
        <v>-1.2656542480726785E-13</v>
      </c>
      <c r="T159" s="34">
        <f t="shared" si="89"/>
        <v>-1.2656542480726785E-13</v>
      </c>
      <c r="U159" s="33">
        <f t="shared" si="90"/>
        <v>0</v>
      </c>
      <c r="V159" s="35"/>
      <c r="W159" s="47">
        <f t="shared" si="79"/>
        <v>0</v>
      </c>
      <c r="X159" s="49">
        <f t="shared" si="80"/>
        <v>0</v>
      </c>
      <c r="Y159" s="36" t="str">
        <f t="shared" si="66"/>
        <v>non</v>
      </c>
      <c r="AB159" s="33">
        <f t="shared" si="81"/>
        <v>0</v>
      </c>
      <c r="AE159" s="37" t="str">
        <f t="shared" si="67"/>
        <v/>
      </c>
      <c r="AF159" s="37" t="str">
        <f t="shared" si="68"/>
        <v/>
      </c>
      <c r="AG159" s="37" t="str">
        <f t="shared" si="69"/>
        <v/>
      </c>
      <c r="AH159" s="37" t="str">
        <f t="shared" si="70"/>
        <v/>
      </c>
      <c r="AI159" s="37" t="str">
        <f t="shared" si="71"/>
        <v/>
      </c>
      <c r="AJ159" s="37" t="str">
        <f t="shared" si="72"/>
        <v/>
      </c>
      <c r="AK159" s="37" t="str">
        <f t="shared" si="73"/>
        <v/>
      </c>
      <c r="AL159" s="37" t="str">
        <f t="shared" si="74"/>
        <v/>
      </c>
      <c r="AM159" s="37" t="str">
        <f t="shared" si="75"/>
        <v/>
      </c>
      <c r="AN159" s="37">
        <f t="shared" si="76"/>
        <v>0</v>
      </c>
      <c r="AO159" s="37">
        <f t="shared" si="82"/>
        <v>102</v>
      </c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</row>
    <row r="160" spans="1:64" s="25" customFormat="1" x14ac:dyDescent="0.35">
      <c r="A160" t="s">
        <v>104</v>
      </c>
      <c r="B160" s="1">
        <v>43984</v>
      </c>
      <c r="C160"/>
      <c r="D160" t="str">
        <f t="shared" si="77"/>
        <v/>
      </c>
      <c r="E160" s="5"/>
      <c r="F160" s="5"/>
      <c r="G160" s="5">
        <v>0.33680555555555602</v>
      </c>
      <c r="H160" s="5">
        <v>0.5</v>
      </c>
      <c r="I160" s="5">
        <v>0.54513888888888895</v>
      </c>
      <c r="J160" s="5">
        <f t="shared" si="83"/>
        <v>4.5138888888888951E-2</v>
      </c>
      <c r="K160" s="5">
        <v>0.70833333333333304</v>
      </c>
      <c r="L160" s="5"/>
      <c r="M160" s="5"/>
      <c r="N160" s="5">
        <f t="shared" si="78"/>
        <v>0.32638888888888806</v>
      </c>
      <c r="O160" s="5">
        <f t="shared" si="84"/>
        <v>0</v>
      </c>
      <c r="P160" s="24">
        <f t="shared" si="85"/>
        <v>0.32638888888888806</v>
      </c>
      <c r="Q160" s="5">
        <f t="shared" si="86"/>
        <v>0</v>
      </c>
      <c r="R160" s="7">
        <f t="shared" si="87"/>
        <v>-8.3266726846886741E-16</v>
      </c>
      <c r="S160" s="7">
        <f t="shared" si="88"/>
        <v>-1.2739809207573671E-13</v>
      </c>
      <c r="T160" s="7">
        <f t="shared" si="89"/>
        <v>-1.2739809207573671E-13</v>
      </c>
      <c r="U160" s="5">
        <f t="shared" si="90"/>
        <v>0</v>
      </c>
      <c r="V160" s="30"/>
      <c r="W160" s="46">
        <f t="shared" si="79"/>
        <v>0</v>
      </c>
      <c r="X160" s="48">
        <f t="shared" si="80"/>
        <v>0</v>
      </c>
      <c r="Y160" s="6" t="str">
        <f t="shared" si="66"/>
        <v>non</v>
      </c>
      <c r="Z160"/>
      <c r="AA160"/>
      <c r="AB160" s="5">
        <f t="shared" si="81"/>
        <v>0</v>
      </c>
      <c r="AC160"/>
      <c r="AD160"/>
      <c r="AE160" s="26" t="str">
        <f t="shared" si="67"/>
        <v/>
      </c>
      <c r="AF160" s="26" t="str">
        <f t="shared" si="68"/>
        <v/>
      </c>
      <c r="AG160" s="26" t="str">
        <f t="shared" si="69"/>
        <v/>
      </c>
      <c r="AH160" s="26" t="str">
        <f t="shared" si="70"/>
        <v/>
      </c>
      <c r="AI160" s="26" t="str">
        <f t="shared" si="71"/>
        <v/>
      </c>
      <c r="AJ160" s="26" t="str">
        <f t="shared" si="72"/>
        <v/>
      </c>
      <c r="AK160" s="26" t="str">
        <f t="shared" si="73"/>
        <v/>
      </c>
      <c r="AL160" s="26" t="str">
        <f t="shared" si="74"/>
        <v/>
      </c>
      <c r="AM160" s="26" t="str">
        <f t="shared" si="75"/>
        <v/>
      </c>
      <c r="AN160" s="26">
        <f t="shared" si="76"/>
        <v>1</v>
      </c>
      <c r="AO160" s="26">
        <f t="shared" si="82"/>
        <v>103</v>
      </c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/>
      <c r="BD160"/>
      <c r="BE160"/>
      <c r="BF160"/>
      <c r="BG160"/>
      <c r="BH160"/>
      <c r="BI160"/>
      <c r="BJ160"/>
      <c r="BK160"/>
      <c r="BL160"/>
    </row>
    <row r="161" spans="1:64" x14ac:dyDescent="0.35">
      <c r="A161" t="s">
        <v>98</v>
      </c>
      <c r="B161" s="1">
        <v>43985</v>
      </c>
      <c r="D161" t="str">
        <f t="shared" si="77"/>
        <v/>
      </c>
      <c r="E161" s="5"/>
      <c r="F161" s="5"/>
      <c r="G161" s="5">
        <v>0.33680555555555602</v>
      </c>
      <c r="H161" s="5">
        <v>0.5</v>
      </c>
      <c r="I161" s="5">
        <v>0.54513888888888895</v>
      </c>
      <c r="J161" s="5">
        <f t="shared" si="83"/>
        <v>4.5138888888888951E-2</v>
      </c>
      <c r="K161" s="5">
        <v>0.70833333333333304</v>
      </c>
      <c r="L161" s="5"/>
      <c r="M161" s="5"/>
      <c r="N161" s="5">
        <f t="shared" si="78"/>
        <v>0.32638888888888806</v>
      </c>
      <c r="O161" s="5">
        <f t="shared" si="84"/>
        <v>0</v>
      </c>
      <c r="P161" s="24">
        <f t="shared" si="85"/>
        <v>0.32638888888888806</v>
      </c>
      <c r="Q161" s="5">
        <f t="shared" si="86"/>
        <v>0</v>
      </c>
      <c r="R161" s="7">
        <f t="shared" si="87"/>
        <v>-8.3266726846886741E-16</v>
      </c>
      <c r="S161" s="7">
        <f t="shared" si="88"/>
        <v>-1.2823075934420558E-13</v>
      </c>
      <c r="T161" s="7">
        <f t="shared" si="89"/>
        <v>-1.2823075934420558E-13</v>
      </c>
      <c r="U161" s="5">
        <f t="shared" si="90"/>
        <v>0</v>
      </c>
      <c r="V161" s="30"/>
      <c r="W161" s="46">
        <f t="shared" si="79"/>
        <v>0</v>
      </c>
      <c r="X161" s="48">
        <f t="shared" si="80"/>
        <v>0</v>
      </c>
      <c r="Y161" s="6" t="str">
        <f t="shared" si="66"/>
        <v>non</v>
      </c>
      <c r="AB161" s="5">
        <f t="shared" si="81"/>
        <v>0</v>
      </c>
      <c r="AE161" s="26" t="str">
        <f t="shared" si="67"/>
        <v/>
      </c>
      <c r="AF161" s="26" t="str">
        <f t="shared" si="68"/>
        <v/>
      </c>
      <c r="AG161" s="26" t="str">
        <f t="shared" si="69"/>
        <v/>
      </c>
      <c r="AH161" s="26" t="str">
        <f t="shared" si="70"/>
        <v/>
      </c>
      <c r="AI161" s="26" t="str">
        <f t="shared" si="71"/>
        <v/>
      </c>
      <c r="AJ161" s="26" t="str">
        <f t="shared" si="72"/>
        <v/>
      </c>
      <c r="AK161" s="26" t="str">
        <f t="shared" si="73"/>
        <v/>
      </c>
      <c r="AL161" s="26" t="str">
        <f t="shared" si="74"/>
        <v/>
      </c>
      <c r="AM161" s="26" t="str">
        <f t="shared" si="75"/>
        <v/>
      </c>
      <c r="AN161" s="26">
        <f t="shared" si="76"/>
        <v>1</v>
      </c>
      <c r="AO161" s="26">
        <f t="shared" si="82"/>
        <v>104</v>
      </c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</row>
    <row r="162" spans="1:64" x14ac:dyDescent="0.35">
      <c r="A162" t="s">
        <v>99</v>
      </c>
      <c r="B162" s="1">
        <v>43986</v>
      </c>
      <c r="D162" t="str">
        <f t="shared" si="77"/>
        <v/>
      </c>
      <c r="E162" s="5"/>
      <c r="F162" s="5"/>
      <c r="G162" s="5">
        <v>0.33680555555555602</v>
      </c>
      <c r="H162" s="5">
        <v>0.5</v>
      </c>
      <c r="I162" s="5">
        <v>0.54513888888888895</v>
      </c>
      <c r="J162" s="5">
        <f t="shared" si="83"/>
        <v>4.5138888888888951E-2</v>
      </c>
      <c r="K162" s="5">
        <v>0.70833333333333304</v>
      </c>
      <c r="L162" s="5"/>
      <c r="M162" s="5"/>
      <c r="N162" s="5">
        <f t="shared" si="78"/>
        <v>0.32638888888888806</v>
      </c>
      <c r="O162" s="5">
        <f t="shared" si="84"/>
        <v>0</v>
      </c>
      <c r="P162" s="24">
        <f t="shared" si="85"/>
        <v>0.32638888888888806</v>
      </c>
      <c r="Q162" s="5">
        <f t="shared" si="86"/>
        <v>0</v>
      </c>
      <c r="R162" s="7">
        <f t="shared" si="87"/>
        <v>-8.3266726846886741E-16</v>
      </c>
      <c r="S162" s="7">
        <f t="shared" si="88"/>
        <v>-1.2906342661267445E-13</v>
      </c>
      <c r="T162" s="7">
        <f t="shared" si="89"/>
        <v>-1.2906342661267445E-13</v>
      </c>
      <c r="U162" s="5">
        <f t="shared" si="90"/>
        <v>0</v>
      </c>
      <c r="V162" s="30"/>
      <c r="W162" s="46">
        <f t="shared" si="79"/>
        <v>0</v>
      </c>
      <c r="X162" s="48">
        <f t="shared" si="80"/>
        <v>0</v>
      </c>
      <c r="Y162" s="6" t="str">
        <f t="shared" si="66"/>
        <v>non</v>
      </c>
      <c r="AB162" s="5">
        <f t="shared" si="81"/>
        <v>0</v>
      </c>
      <c r="AE162" s="26" t="str">
        <f t="shared" si="67"/>
        <v/>
      </c>
      <c r="AF162" s="26" t="str">
        <f t="shared" si="68"/>
        <v/>
      </c>
      <c r="AG162" s="26" t="str">
        <f t="shared" si="69"/>
        <v/>
      </c>
      <c r="AH162" s="26" t="str">
        <f t="shared" si="70"/>
        <v/>
      </c>
      <c r="AI162" s="26" t="str">
        <f t="shared" si="71"/>
        <v/>
      </c>
      <c r="AJ162" s="26" t="str">
        <f t="shared" si="72"/>
        <v/>
      </c>
      <c r="AK162" s="26" t="str">
        <f t="shared" si="73"/>
        <v/>
      </c>
      <c r="AL162" s="26" t="str">
        <f t="shared" si="74"/>
        <v/>
      </c>
      <c r="AM162" s="26" t="str">
        <f t="shared" si="75"/>
        <v/>
      </c>
      <c r="AN162" s="26">
        <f t="shared" si="76"/>
        <v>1</v>
      </c>
      <c r="AO162" s="26">
        <f t="shared" si="82"/>
        <v>105</v>
      </c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</row>
    <row r="163" spans="1:64" x14ac:dyDescent="0.35">
      <c r="A163" t="s">
        <v>100</v>
      </c>
      <c r="B163" s="1">
        <v>43987</v>
      </c>
      <c r="D163" t="str">
        <f t="shared" si="77"/>
        <v/>
      </c>
      <c r="E163" s="5"/>
      <c r="F163" s="5"/>
      <c r="G163" s="5">
        <v>0.33680555555555602</v>
      </c>
      <c r="H163" s="5">
        <v>0.5</v>
      </c>
      <c r="I163" s="5">
        <v>0.54513888888888895</v>
      </c>
      <c r="J163" s="5">
        <f t="shared" si="83"/>
        <v>4.5138888888888951E-2</v>
      </c>
      <c r="K163" s="5">
        <v>0.70833333333333304</v>
      </c>
      <c r="L163" s="5"/>
      <c r="M163" s="5"/>
      <c r="N163" s="5">
        <f t="shared" si="78"/>
        <v>0.32638888888888806</v>
      </c>
      <c r="O163" s="5">
        <f t="shared" si="84"/>
        <v>0</v>
      </c>
      <c r="P163" s="24">
        <f t="shared" si="85"/>
        <v>0.32638888888888806</v>
      </c>
      <c r="Q163" s="5">
        <f t="shared" si="86"/>
        <v>0</v>
      </c>
      <c r="R163" s="7">
        <f t="shared" si="87"/>
        <v>-8.3266726846886741E-16</v>
      </c>
      <c r="S163" s="7">
        <f t="shared" si="88"/>
        <v>-1.2989609388114332E-13</v>
      </c>
      <c r="T163" s="7">
        <f t="shared" si="89"/>
        <v>-1.2989609388114332E-13</v>
      </c>
      <c r="U163" s="5">
        <f t="shared" si="90"/>
        <v>0</v>
      </c>
      <c r="V163" s="30"/>
      <c r="W163" s="46">
        <f t="shared" si="79"/>
        <v>0</v>
      </c>
      <c r="X163" s="48">
        <f t="shared" si="80"/>
        <v>0</v>
      </c>
      <c r="Y163" s="6" t="str">
        <f t="shared" si="66"/>
        <v>non</v>
      </c>
      <c r="AB163" s="5">
        <f t="shared" si="81"/>
        <v>0</v>
      </c>
      <c r="AE163" s="26" t="str">
        <f t="shared" si="67"/>
        <v/>
      </c>
      <c r="AF163" s="26" t="str">
        <f t="shared" si="68"/>
        <v/>
      </c>
      <c r="AG163" s="26" t="str">
        <f t="shared" si="69"/>
        <v/>
      </c>
      <c r="AH163" s="26" t="str">
        <f t="shared" si="70"/>
        <v/>
      </c>
      <c r="AI163" s="26" t="str">
        <f t="shared" si="71"/>
        <v/>
      </c>
      <c r="AJ163" s="26" t="str">
        <f t="shared" si="72"/>
        <v/>
      </c>
      <c r="AK163" s="26" t="str">
        <f t="shared" si="73"/>
        <v/>
      </c>
      <c r="AL163" s="26" t="str">
        <f t="shared" si="74"/>
        <v/>
      </c>
      <c r="AM163" s="26" t="str">
        <f t="shared" si="75"/>
        <v/>
      </c>
      <c r="AN163" s="26">
        <f t="shared" si="76"/>
        <v>1</v>
      </c>
      <c r="AO163" s="26">
        <f t="shared" si="82"/>
        <v>106</v>
      </c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</row>
    <row r="164" spans="1:64" x14ac:dyDescent="0.35">
      <c r="A164" t="s">
        <v>101</v>
      </c>
      <c r="B164" s="1">
        <v>43988</v>
      </c>
      <c r="D164" t="str">
        <f t="shared" si="77"/>
        <v/>
      </c>
      <c r="E164" s="5"/>
      <c r="F164" s="5"/>
      <c r="G164" s="5">
        <v>0.33680555555555602</v>
      </c>
      <c r="H164" s="5">
        <v>0.5</v>
      </c>
      <c r="I164" s="5">
        <v>0.54513888888888895</v>
      </c>
      <c r="J164" s="5">
        <f t="shared" si="83"/>
        <v>4.5138888888888951E-2</v>
      </c>
      <c r="K164" s="5">
        <v>0.70833333333333304</v>
      </c>
      <c r="L164" s="5"/>
      <c r="M164" s="5"/>
      <c r="N164" s="5">
        <f t="shared" si="78"/>
        <v>0.32638888888888806</v>
      </c>
      <c r="O164" s="5">
        <f t="shared" si="84"/>
        <v>0</v>
      </c>
      <c r="P164" s="24">
        <f t="shared" si="85"/>
        <v>0.32638888888888806</v>
      </c>
      <c r="Q164" s="5">
        <f t="shared" si="86"/>
        <v>0</v>
      </c>
      <c r="R164" s="7">
        <f t="shared" si="87"/>
        <v>-8.3266726846886741E-16</v>
      </c>
      <c r="S164" s="7">
        <f t="shared" si="88"/>
        <v>-1.3072876114961218E-13</v>
      </c>
      <c r="T164" s="7">
        <f t="shared" si="89"/>
        <v>-1.3072876114961218E-13</v>
      </c>
      <c r="U164" s="5">
        <f t="shared" si="90"/>
        <v>0</v>
      </c>
      <c r="V164" s="30"/>
      <c r="W164" s="46">
        <f t="shared" si="79"/>
        <v>0</v>
      </c>
      <c r="X164" s="48">
        <f t="shared" si="80"/>
        <v>0</v>
      </c>
      <c r="Y164" s="6" t="str">
        <f t="shared" si="66"/>
        <v>non</v>
      </c>
      <c r="AB164" s="5">
        <f t="shared" si="81"/>
        <v>0</v>
      </c>
      <c r="AE164" s="26" t="str">
        <f t="shared" si="67"/>
        <v/>
      </c>
      <c r="AF164" s="26" t="str">
        <f t="shared" si="68"/>
        <v/>
      </c>
      <c r="AG164" s="26" t="str">
        <f t="shared" si="69"/>
        <v/>
      </c>
      <c r="AH164" s="26" t="str">
        <f t="shared" si="70"/>
        <v/>
      </c>
      <c r="AI164" s="26" t="str">
        <f t="shared" si="71"/>
        <v/>
      </c>
      <c r="AJ164" s="26" t="str">
        <f t="shared" si="72"/>
        <v/>
      </c>
      <c r="AK164" s="26" t="str">
        <f t="shared" si="73"/>
        <v/>
      </c>
      <c r="AL164" s="26" t="str">
        <f t="shared" si="74"/>
        <v/>
      </c>
      <c r="AM164" s="26" t="str">
        <f t="shared" si="75"/>
        <v/>
      </c>
      <c r="AN164" s="26">
        <f t="shared" si="76"/>
        <v>1</v>
      </c>
      <c r="AO164" s="26">
        <f t="shared" si="82"/>
        <v>107</v>
      </c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</row>
    <row r="165" spans="1:64" s="31" customFormat="1" x14ac:dyDescent="0.35">
      <c r="A165" s="31" t="s">
        <v>102</v>
      </c>
      <c r="B165" s="32">
        <v>43989</v>
      </c>
      <c r="D165" s="31" t="str">
        <f t="shared" si="77"/>
        <v/>
      </c>
      <c r="E165" s="33"/>
      <c r="F165" s="33"/>
      <c r="G165" s="33">
        <v>0.33680555555555602</v>
      </c>
      <c r="H165" s="33">
        <v>0.5</v>
      </c>
      <c r="I165" s="33">
        <v>0.54513888888888895</v>
      </c>
      <c r="J165" s="33">
        <f t="shared" si="83"/>
        <v>4.5138888888888951E-2</v>
      </c>
      <c r="K165" s="33">
        <v>0.70833333333333304</v>
      </c>
      <c r="L165" s="33"/>
      <c r="M165" s="33"/>
      <c r="N165" s="33">
        <f t="shared" si="78"/>
        <v>0.32638888888888806</v>
      </c>
      <c r="O165" s="33">
        <f t="shared" si="84"/>
        <v>0</v>
      </c>
      <c r="P165" s="33">
        <f t="shared" si="85"/>
        <v>0.32638888888888806</v>
      </c>
      <c r="Q165" s="33">
        <f t="shared" si="86"/>
        <v>0</v>
      </c>
      <c r="R165" s="34">
        <f t="shared" si="87"/>
        <v>-8.3266726846886741E-16</v>
      </c>
      <c r="S165" s="34">
        <f t="shared" si="88"/>
        <v>-1.3156142841808105E-13</v>
      </c>
      <c r="T165" s="34">
        <f t="shared" si="89"/>
        <v>-1.3156142841808105E-13</v>
      </c>
      <c r="U165" s="33">
        <f t="shared" si="90"/>
        <v>0</v>
      </c>
      <c r="V165" s="35"/>
      <c r="W165" s="47">
        <f t="shared" si="79"/>
        <v>0</v>
      </c>
      <c r="X165" s="49">
        <f t="shared" si="80"/>
        <v>0</v>
      </c>
      <c r="Y165" s="36" t="str">
        <f t="shared" si="66"/>
        <v>non</v>
      </c>
      <c r="AB165" s="33">
        <f t="shared" si="81"/>
        <v>0</v>
      </c>
      <c r="AE165" s="37" t="str">
        <f t="shared" si="67"/>
        <v/>
      </c>
      <c r="AF165" s="37" t="str">
        <f t="shared" si="68"/>
        <v/>
      </c>
      <c r="AG165" s="37" t="str">
        <f t="shared" si="69"/>
        <v/>
      </c>
      <c r="AH165" s="37" t="str">
        <f t="shared" si="70"/>
        <v/>
      </c>
      <c r="AI165" s="37" t="str">
        <f t="shared" si="71"/>
        <v/>
      </c>
      <c r="AJ165" s="37" t="str">
        <f t="shared" si="72"/>
        <v/>
      </c>
      <c r="AK165" s="37" t="str">
        <f t="shared" si="73"/>
        <v/>
      </c>
      <c r="AL165" s="37" t="str">
        <f t="shared" si="74"/>
        <v/>
      </c>
      <c r="AM165" s="37" t="str">
        <f t="shared" si="75"/>
        <v/>
      </c>
      <c r="AN165" s="37">
        <f t="shared" si="76"/>
        <v>0</v>
      </c>
      <c r="AO165" s="37">
        <f t="shared" si="82"/>
        <v>107</v>
      </c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</row>
    <row r="166" spans="1:64" s="31" customFormat="1" x14ac:dyDescent="0.35">
      <c r="A166" s="31" t="s">
        <v>103</v>
      </c>
      <c r="B166" s="32">
        <v>43990</v>
      </c>
      <c r="D166" s="31" t="str">
        <f t="shared" si="77"/>
        <v/>
      </c>
      <c r="E166" s="33"/>
      <c r="F166" s="33"/>
      <c r="G166" s="33">
        <v>0.33680555555555602</v>
      </c>
      <c r="H166" s="33">
        <v>0.5</v>
      </c>
      <c r="I166" s="33">
        <v>0.54513888888888895</v>
      </c>
      <c r="J166" s="33">
        <f t="shared" si="83"/>
        <v>4.5138888888888951E-2</v>
      </c>
      <c r="K166" s="33">
        <v>0.70833333333333304</v>
      </c>
      <c r="L166" s="33"/>
      <c r="M166" s="33"/>
      <c r="N166" s="33">
        <f t="shared" si="78"/>
        <v>0.32638888888888806</v>
      </c>
      <c r="O166" s="33">
        <f t="shared" si="84"/>
        <v>0</v>
      </c>
      <c r="P166" s="33">
        <f t="shared" si="85"/>
        <v>0.32638888888888806</v>
      </c>
      <c r="Q166" s="33">
        <f t="shared" si="86"/>
        <v>0</v>
      </c>
      <c r="R166" s="34">
        <f t="shared" si="87"/>
        <v>-8.3266726846886741E-16</v>
      </c>
      <c r="S166" s="34">
        <f t="shared" si="88"/>
        <v>-1.3239409568654992E-13</v>
      </c>
      <c r="T166" s="34">
        <f t="shared" si="89"/>
        <v>-1.3239409568654992E-13</v>
      </c>
      <c r="U166" s="33">
        <f t="shared" si="90"/>
        <v>0</v>
      </c>
      <c r="V166" s="35"/>
      <c r="W166" s="47">
        <f t="shared" si="79"/>
        <v>0</v>
      </c>
      <c r="X166" s="49">
        <f t="shared" si="80"/>
        <v>0</v>
      </c>
      <c r="Y166" s="36" t="str">
        <f t="shared" si="66"/>
        <v>non</v>
      </c>
      <c r="AB166" s="33">
        <f t="shared" si="81"/>
        <v>0</v>
      </c>
      <c r="AE166" s="37" t="str">
        <f t="shared" si="67"/>
        <v/>
      </c>
      <c r="AF166" s="37" t="str">
        <f t="shared" si="68"/>
        <v/>
      </c>
      <c r="AG166" s="37" t="str">
        <f t="shared" si="69"/>
        <v/>
      </c>
      <c r="AH166" s="37" t="str">
        <f t="shared" si="70"/>
        <v/>
      </c>
      <c r="AI166" s="37" t="str">
        <f t="shared" si="71"/>
        <v/>
      </c>
      <c r="AJ166" s="37" t="str">
        <f t="shared" si="72"/>
        <v/>
      </c>
      <c r="AK166" s="37" t="str">
        <f t="shared" si="73"/>
        <v/>
      </c>
      <c r="AL166" s="37" t="str">
        <f t="shared" si="74"/>
        <v/>
      </c>
      <c r="AM166" s="37" t="str">
        <f t="shared" si="75"/>
        <v/>
      </c>
      <c r="AN166" s="37">
        <f t="shared" si="76"/>
        <v>0</v>
      </c>
      <c r="AO166" s="37">
        <f t="shared" si="82"/>
        <v>107</v>
      </c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</row>
    <row r="167" spans="1:64" s="25" customFormat="1" x14ac:dyDescent="0.35">
      <c r="A167" t="s">
        <v>104</v>
      </c>
      <c r="B167" s="1">
        <v>43991</v>
      </c>
      <c r="C167"/>
      <c r="D167" t="str">
        <f t="shared" si="77"/>
        <v/>
      </c>
      <c r="E167" s="5"/>
      <c r="F167" s="5"/>
      <c r="G167" s="5">
        <v>0.33680555555555602</v>
      </c>
      <c r="H167" s="5">
        <v>0.5</v>
      </c>
      <c r="I167" s="5">
        <v>0.54513888888888895</v>
      </c>
      <c r="J167" s="5">
        <f t="shared" si="83"/>
        <v>4.5138888888888951E-2</v>
      </c>
      <c r="K167" s="5">
        <v>0.70833333333333304</v>
      </c>
      <c r="L167" s="5"/>
      <c r="M167" s="5"/>
      <c r="N167" s="5">
        <f t="shared" si="78"/>
        <v>0.32638888888888806</v>
      </c>
      <c r="O167" s="5">
        <f t="shared" si="84"/>
        <v>0</v>
      </c>
      <c r="P167" s="24">
        <f t="shared" si="85"/>
        <v>0.32638888888888806</v>
      </c>
      <c r="Q167" s="5">
        <f t="shared" si="86"/>
        <v>0</v>
      </c>
      <c r="R167" s="7">
        <f t="shared" si="87"/>
        <v>-8.3266726846886741E-16</v>
      </c>
      <c r="S167" s="7">
        <f t="shared" si="88"/>
        <v>-1.3322676295501878E-13</v>
      </c>
      <c r="T167" s="7">
        <f t="shared" si="89"/>
        <v>-1.3322676295501878E-13</v>
      </c>
      <c r="U167" s="5">
        <f t="shared" si="90"/>
        <v>0</v>
      </c>
      <c r="V167" s="30"/>
      <c r="W167" s="46">
        <f t="shared" si="79"/>
        <v>0</v>
      </c>
      <c r="X167" s="48">
        <f t="shared" si="80"/>
        <v>0</v>
      </c>
      <c r="Y167" s="6" t="str">
        <f t="shared" si="66"/>
        <v>non</v>
      </c>
      <c r="Z167"/>
      <c r="AA167"/>
      <c r="AB167" s="5">
        <f t="shared" si="81"/>
        <v>0</v>
      </c>
      <c r="AC167"/>
      <c r="AD167"/>
      <c r="AE167" s="26" t="str">
        <f t="shared" si="67"/>
        <v/>
      </c>
      <c r="AF167" s="26" t="str">
        <f t="shared" si="68"/>
        <v/>
      </c>
      <c r="AG167" s="26" t="str">
        <f t="shared" si="69"/>
        <v/>
      </c>
      <c r="AH167" s="26" t="str">
        <f t="shared" si="70"/>
        <v/>
      </c>
      <c r="AI167" s="26" t="str">
        <f t="shared" si="71"/>
        <v/>
      </c>
      <c r="AJ167" s="26" t="str">
        <f t="shared" si="72"/>
        <v/>
      </c>
      <c r="AK167" s="26" t="str">
        <f t="shared" si="73"/>
        <v/>
      </c>
      <c r="AL167" s="26" t="str">
        <f t="shared" si="74"/>
        <v/>
      </c>
      <c r="AM167" s="26" t="str">
        <f t="shared" si="75"/>
        <v/>
      </c>
      <c r="AN167" s="26">
        <f t="shared" si="76"/>
        <v>1</v>
      </c>
      <c r="AO167" s="26">
        <f t="shared" si="82"/>
        <v>108</v>
      </c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/>
      <c r="BD167"/>
      <c r="BE167"/>
      <c r="BF167"/>
      <c r="BG167"/>
      <c r="BH167"/>
      <c r="BI167"/>
      <c r="BJ167"/>
      <c r="BK167"/>
      <c r="BL167"/>
    </row>
    <row r="168" spans="1:64" x14ac:dyDescent="0.35">
      <c r="A168" t="s">
        <v>98</v>
      </c>
      <c r="B168" s="1">
        <v>43992</v>
      </c>
      <c r="D168" t="str">
        <f t="shared" si="77"/>
        <v/>
      </c>
      <c r="E168" s="5"/>
      <c r="F168" s="5"/>
      <c r="G168" s="5">
        <v>0.33680555555555602</v>
      </c>
      <c r="H168" s="5">
        <v>0.5</v>
      </c>
      <c r="I168" s="5">
        <v>0.54513888888888895</v>
      </c>
      <c r="J168" s="5">
        <f t="shared" si="83"/>
        <v>4.5138888888888951E-2</v>
      </c>
      <c r="K168" s="5">
        <v>0.70833333333333304</v>
      </c>
      <c r="L168" s="5"/>
      <c r="M168" s="5"/>
      <c r="N168" s="5">
        <f t="shared" si="78"/>
        <v>0.32638888888888806</v>
      </c>
      <c r="O168" s="5">
        <f t="shared" si="84"/>
        <v>0</v>
      </c>
      <c r="P168" s="24">
        <f t="shared" si="85"/>
        <v>0.32638888888888806</v>
      </c>
      <c r="Q168" s="5">
        <f t="shared" si="86"/>
        <v>0</v>
      </c>
      <c r="R168" s="7">
        <f t="shared" si="87"/>
        <v>-8.3266726846886741E-16</v>
      </c>
      <c r="S168" s="7">
        <f t="shared" si="88"/>
        <v>-1.3405943022348765E-13</v>
      </c>
      <c r="T168" s="7">
        <f t="shared" si="89"/>
        <v>-1.3405943022348765E-13</v>
      </c>
      <c r="U168" s="5">
        <f t="shared" si="90"/>
        <v>0</v>
      </c>
      <c r="V168" s="30"/>
      <c r="W168" s="46">
        <f t="shared" si="79"/>
        <v>0</v>
      </c>
      <c r="X168" s="48">
        <f t="shared" si="80"/>
        <v>0</v>
      </c>
      <c r="Y168" s="6" t="str">
        <f t="shared" si="66"/>
        <v>non</v>
      </c>
      <c r="AB168" s="5">
        <f t="shared" si="81"/>
        <v>0</v>
      </c>
      <c r="AE168" s="26" t="str">
        <f t="shared" si="67"/>
        <v/>
      </c>
      <c r="AF168" s="26" t="str">
        <f t="shared" si="68"/>
        <v/>
      </c>
      <c r="AG168" s="26" t="str">
        <f t="shared" si="69"/>
        <v/>
      </c>
      <c r="AH168" s="26" t="str">
        <f t="shared" si="70"/>
        <v/>
      </c>
      <c r="AI168" s="26" t="str">
        <f t="shared" si="71"/>
        <v/>
      </c>
      <c r="AJ168" s="26" t="str">
        <f t="shared" si="72"/>
        <v/>
      </c>
      <c r="AK168" s="26" t="str">
        <f t="shared" si="73"/>
        <v/>
      </c>
      <c r="AL168" s="26" t="str">
        <f t="shared" si="74"/>
        <v/>
      </c>
      <c r="AM168" s="26" t="str">
        <f t="shared" si="75"/>
        <v/>
      </c>
      <c r="AN168" s="26">
        <f t="shared" si="76"/>
        <v>1</v>
      </c>
      <c r="AO168" s="26">
        <f t="shared" si="82"/>
        <v>109</v>
      </c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</row>
    <row r="169" spans="1:64" x14ac:dyDescent="0.35">
      <c r="A169" t="s">
        <v>99</v>
      </c>
      <c r="B169" s="1">
        <v>43993</v>
      </c>
      <c r="D169" t="str">
        <f t="shared" si="77"/>
        <v/>
      </c>
      <c r="E169" s="5"/>
      <c r="F169" s="5"/>
      <c r="G169" s="5">
        <v>0.33680555555555602</v>
      </c>
      <c r="H169" s="5">
        <v>0.5</v>
      </c>
      <c r="I169" s="5">
        <v>0.54513888888888895</v>
      </c>
      <c r="J169" s="5">
        <f t="shared" si="83"/>
        <v>4.5138888888888951E-2</v>
      </c>
      <c r="K169" s="5">
        <v>0.70833333333333304</v>
      </c>
      <c r="L169" s="5"/>
      <c r="M169" s="5"/>
      <c r="N169" s="5">
        <f t="shared" si="78"/>
        <v>0.32638888888888806</v>
      </c>
      <c r="O169" s="5">
        <f t="shared" si="84"/>
        <v>0</v>
      </c>
      <c r="P169" s="24">
        <f t="shared" si="85"/>
        <v>0.32638888888888806</v>
      </c>
      <c r="Q169" s="5">
        <f t="shared" si="86"/>
        <v>0</v>
      </c>
      <c r="R169" s="7">
        <f t="shared" si="87"/>
        <v>-8.3266726846886741E-16</v>
      </c>
      <c r="S169" s="7">
        <f t="shared" si="88"/>
        <v>-1.3489209749195652E-13</v>
      </c>
      <c r="T169" s="7">
        <f t="shared" si="89"/>
        <v>-1.3489209749195652E-13</v>
      </c>
      <c r="U169" s="5">
        <f t="shared" si="90"/>
        <v>0</v>
      </c>
      <c r="V169" s="30"/>
      <c r="W169" s="46">
        <f t="shared" si="79"/>
        <v>0</v>
      </c>
      <c r="X169" s="48">
        <f t="shared" si="80"/>
        <v>0</v>
      </c>
      <c r="Y169" s="6" t="str">
        <f t="shared" si="66"/>
        <v>non</v>
      </c>
      <c r="AB169" s="5">
        <f t="shared" si="81"/>
        <v>0</v>
      </c>
      <c r="AE169" s="26" t="str">
        <f t="shared" si="67"/>
        <v/>
      </c>
      <c r="AF169" s="26" t="str">
        <f t="shared" si="68"/>
        <v/>
      </c>
      <c r="AG169" s="26" t="str">
        <f t="shared" si="69"/>
        <v/>
      </c>
      <c r="AH169" s="26" t="str">
        <f t="shared" si="70"/>
        <v/>
      </c>
      <c r="AI169" s="26" t="str">
        <f t="shared" si="71"/>
        <v/>
      </c>
      <c r="AJ169" s="26" t="str">
        <f t="shared" si="72"/>
        <v/>
      </c>
      <c r="AK169" s="26" t="str">
        <f t="shared" si="73"/>
        <v/>
      </c>
      <c r="AL169" s="26" t="str">
        <f t="shared" si="74"/>
        <v/>
      </c>
      <c r="AM169" s="26" t="str">
        <f t="shared" si="75"/>
        <v/>
      </c>
      <c r="AN169" s="26">
        <f t="shared" si="76"/>
        <v>1</v>
      </c>
      <c r="AO169" s="26">
        <f t="shared" si="82"/>
        <v>110</v>
      </c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</row>
    <row r="170" spans="1:64" x14ac:dyDescent="0.35">
      <c r="A170" t="s">
        <v>100</v>
      </c>
      <c r="B170" s="1">
        <v>43994</v>
      </c>
      <c r="D170" t="str">
        <f t="shared" si="77"/>
        <v/>
      </c>
      <c r="E170" s="5"/>
      <c r="F170" s="5"/>
      <c r="G170" s="5">
        <v>0.33680555555555602</v>
      </c>
      <c r="H170" s="5">
        <v>0.5</v>
      </c>
      <c r="I170" s="5">
        <v>0.54513888888888895</v>
      </c>
      <c r="J170" s="5">
        <f t="shared" si="83"/>
        <v>4.5138888888888951E-2</v>
      </c>
      <c r="K170" s="5">
        <v>0.70833333333333304</v>
      </c>
      <c r="L170" s="5"/>
      <c r="M170" s="5"/>
      <c r="N170" s="5">
        <f t="shared" si="78"/>
        <v>0.32638888888888806</v>
      </c>
      <c r="O170" s="5">
        <f t="shared" si="84"/>
        <v>0</v>
      </c>
      <c r="P170" s="24">
        <f t="shared" si="85"/>
        <v>0.32638888888888806</v>
      </c>
      <c r="Q170" s="5">
        <f t="shared" si="86"/>
        <v>0</v>
      </c>
      <c r="R170" s="7">
        <f t="shared" si="87"/>
        <v>-8.3266726846886741E-16</v>
      </c>
      <c r="S170" s="7">
        <f t="shared" si="88"/>
        <v>-1.3572476476042539E-13</v>
      </c>
      <c r="T170" s="7">
        <f t="shared" si="89"/>
        <v>-1.3572476476042539E-13</v>
      </c>
      <c r="U170" s="5">
        <f t="shared" si="90"/>
        <v>0</v>
      </c>
      <c r="V170" s="30"/>
      <c r="W170" s="46">
        <f t="shared" si="79"/>
        <v>0</v>
      </c>
      <c r="X170" s="48">
        <f t="shared" si="80"/>
        <v>0</v>
      </c>
      <c r="Y170" s="6" t="str">
        <f t="shared" si="66"/>
        <v>non</v>
      </c>
      <c r="AB170" s="5">
        <f t="shared" si="81"/>
        <v>0</v>
      </c>
      <c r="AE170" s="26" t="str">
        <f t="shared" si="67"/>
        <v/>
      </c>
      <c r="AF170" s="26" t="str">
        <f t="shared" si="68"/>
        <v/>
      </c>
      <c r="AG170" s="26" t="str">
        <f t="shared" si="69"/>
        <v/>
      </c>
      <c r="AH170" s="26" t="str">
        <f t="shared" si="70"/>
        <v/>
      </c>
      <c r="AI170" s="26" t="str">
        <f t="shared" si="71"/>
        <v/>
      </c>
      <c r="AJ170" s="26" t="str">
        <f t="shared" si="72"/>
        <v/>
      </c>
      <c r="AK170" s="26" t="str">
        <f t="shared" si="73"/>
        <v/>
      </c>
      <c r="AL170" s="26" t="str">
        <f t="shared" si="74"/>
        <v/>
      </c>
      <c r="AM170" s="26" t="str">
        <f t="shared" si="75"/>
        <v/>
      </c>
      <c r="AN170" s="26">
        <f t="shared" si="76"/>
        <v>1</v>
      </c>
      <c r="AO170" s="26">
        <f t="shared" si="82"/>
        <v>111</v>
      </c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</row>
    <row r="171" spans="1:64" x14ac:dyDescent="0.35">
      <c r="A171" t="s">
        <v>101</v>
      </c>
      <c r="B171" s="1">
        <v>43995</v>
      </c>
      <c r="D171" t="str">
        <f t="shared" si="77"/>
        <v/>
      </c>
      <c r="E171" s="5"/>
      <c r="F171" s="5"/>
      <c r="G171" s="5">
        <v>0.33680555555555602</v>
      </c>
      <c r="H171" s="5">
        <v>0.5</v>
      </c>
      <c r="I171" s="5">
        <v>0.54513888888888895</v>
      </c>
      <c r="J171" s="5">
        <f t="shared" si="83"/>
        <v>4.5138888888888951E-2</v>
      </c>
      <c r="K171" s="5">
        <v>0.70833333333333304</v>
      </c>
      <c r="L171" s="5"/>
      <c r="M171" s="5"/>
      <c r="N171" s="5">
        <f t="shared" si="78"/>
        <v>0.32638888888888806</v>
      </c>
      <c r="O171" s="5">
        <f t="shared" si="84"/>
        <v>0</v>
      </c>
      <c r="P171" s="24">
        <f t="shared" si="85"/>
        <v>0.32638888888888806</v>
      </c>
      <c r="Q171" s="5">
        <f t="shared" si="86"/>
        <v>0</v>
      </c>
      <c r="R171" s="7">
        <f t="shared" si="87"/>
        <v>-8.3266726846886741E-16</v>
      </c>
      <c r="S171" s="7">
        <f t="shared" si="88"/>
        <v>-1.3655743202889425E-13</v>
      </c>
      <c r="T171" s="7">
        <f t="shared" si="89"/>
        <v>-1.3655743202889425E-13</v>
      </c>
      <c r="U171" s="5">
        <f t="shared" si="90"/>
        <v>0</v>
      </c>
      <c r="V171" s="30"/>
      <c r="W171" s="46">
        <f t="shared" si="79"/>
        <v>0</v>
      </c>
      <c r="X171" s="48">
        <f t="shared" si="80"/>
        <v>0</v>
      </c>
      <c r="Y171" s="6" t="str">
        <f t="shared" si="66"/>
        <v>non</v>
      </c>
      <c r="AB171" s="5">
        <f t="shared" si="81"/>
        <v>0</v>
      </c>
      <c r="AE171" s="26" t="str">
        <f t="shared" si="67"/>
        <v/>
      </c>
      <c r="AF171" s="26" t="str">
        <f t="shared" si="68"/>
        <v/>
      </c>
      <c r="AG171" s="26" t="str">
        <f t="shared" si="69"/>
        <v/>
      </c>
      <c r="AH171" s="26" t="str">
        <f t="shared" si="70"/>
        <v/>
      </c>
      <c r="AI171" s="26" t="str">
        <f t="shared" si="71"/>
        <v/>
      </c>
      <c r="AJ171" s="26" t="str">
        <f t="shared" si="72"/>
        <v/>
      </c>
      <c r="AK171" s="26" t="str">
        <f t="shared" si="73"/>
        <v/>
      </c>
      <c r="AL171" s="26" t="str">
        <f t="shared" si="74"/>
        <v/>
      </c>
      <c r="AM171" s="26" t="str">
        <f t="shared" si="75"/>
        <v/>
      </c>
      <c r="AN171" s="26">
        <f t="shared" si="76"/>
        <v>1</v>
      </c>
      <c r="AO171" s="26">
        <f t="shared" si="82"/>
        <v>112</v>
      </c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</row>
    <row r="172" spans="1:64" s="31" customFormat="1" x14ac:dyDescent="0.35">
      <c r="A172" s="31" t="s">
        <v>102</v>
      </c>
      <c r="B172" s="32">
        <v>43996</v>
      </c>
      <c r="D172" s="31" t="str">
        <f t="shared" si="77"/>
        <v/>
      </c>
      <c r="E172" s="33"/>
      <c r="F172" s="33"/>
      <c r="G172" s="33">
        <v>0.33680555555555602</v>
      </c>
      <c r="H172" s="33">
        <v>0.5</v>
      </c>
      <c r="I172" s="33">
        <v>0.54513888888888895</v>
      </c>
      <c r="J172" s="33">
        <f t="shared" si="83"/>
        <v>4.5138888888888951E-2</v>
      </c>
      <c r="K172" s="33">
        <v>0.70833333333333304</v>
      </c>
      <c r="L172" s="33"/>
      <c r="M172" s="33"/>
      <c r="N172" s="33">
        <f t="shared" si="78"/>
        <v>0.32638888888888806</v>
      </c>
      <c r="O172" s="33">
        <f t="shared" si="84"/>
        <v>0</v>
      </c>
      <c r="P172" s="33">
        <f t="shared" si="85"/>
        <v>0.32638888888888806</v>
      </c>
      <c r="Q172" s="33">
        <f t="shared" si="86"/>
        <v>0</v>
      </c>
      <c r="R172" s="34">
        <f t="shared" si="87"/>
        <v>-8.3266726846886741E-16</v>
      </c>
      <c r="S172" s="34">
        <f t="shared" si="88"/>
        <v>-1.3739009929736312E-13</v>
      </c>
      <c r="T172" s="34">
        <f t="shared" si="89"/>
        <v>-1.3739009929736312E-13</v>
      </c>
      <c r="U172" s="33">
        <f t="shared" si="90"/>
        <v>0</v>
      </c>
      <c r="V172" s="35"/>
      <c r="W172" s="47">
        <f t="shared" si="79"/>
        <v>0</v>
      </c>
      <c r="X172" s="49">
        <f t="shared" si="80"/>
        <v>0</v>
      </c>
      <c r="Y172" s="36" t="str">
        <f t="shared" si="66"/>
        <v>non</v>
      </c>
      <c r="AB172" s="33">
        <f t="shared" si="81"/>
        <v>0</v>
      </c>
      <c r="AE172" s="37" t="str">
        <f t="shared" si="67"/>
        <v/>
      </c>
      <c r="AF172" s="37" t="str">
        <f t="shared" si="68"/>
        <v/>
      </c>
      <c r="AG172" s="37" t="str">
        <f t="shared" si="69"/>
        <v/>
      </c>
      <c r="AH172" s="37" t="str">
        <f t="shared" si="70"/>
        <v/>
      </c>
      <c r="AI172" s="37" t="str">
        <f t="shared" si="71"/>
        <v/>
      </c>
      <c r="AJ172" s="37" t="str">
        <f t="shared" si="72"/>
        <v/>
      </c>
      <c r="AK172" s="37" t="str">
        <f t="shared" si="73"/>
        <v/>
      </c>
      <c r="AL172" s="37" t="str">
        <f t="shared" si="74"/>
        <v/>
      </c>
      <c r="AM172" s="37" t="str">
        <f t="shared" si="75"/>
        <v/>
      </c>
      <c r="AN172" s="37">
        <f t="shared" si="76"/>
        <v>0</v>
      </c>
      <c r="AO172" s="37">
        <f t="shared" si="82"/>
        <v>112</v>
      </c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</row>
    <row r="173" spans="1:64" s="31" customFormat="1" x14ac:dyDescent="0.35">
      <c r="A173" s="31" t="s">
        <v>103</v>
      </c>
      <c r="B173" s="32">
        <v>43997</v>
      </c>
      <c r="D173" s="31" t="str">
        <f t="shared" si="77"/>
        <v/>
      </c>
      <c r="E173" s="33"/>
      <c r="F173" s="33"/>
      <c r="G173" s="33">
        <v>0.33680555555555602</v>
      </c>
      <c r="H173" s="33">
        <v>0.5</v>
      </c>
      <c r="I173" s="33">
        <v>0.54513888888888895</v>
      </c>
      <c r="J173" s="33">
        <f t="shared" si="83"/>
        <v>4.5138888888888951E-2</v>
      </c>
      <c r="K173" s="33">
        <v>0.70833333333333304</v>
      </c>
      <c r="L173" s="33"/>
      <c r="M173" s="33"/>
      <c r="N173" s="33">
        <f t="shared" si="78"/>
        <v>0.32638888888888806</v>
      </c>
      <c r="O173" s="33">
        <f t="shared" si="84"/>
        <v>0</v>
      </c>
      <c r="P173" s="33">
        <f t="shared" si="85"/>
        <v>0.32638888888888806</v>
      </c>
      <c r="Q173" s="33">
        <f t="shared" si="86"/>
        <v>0</v>
      </c>
      <c r="R173" s="34">
        <f t="shared" si="87"/>
        <v>-8.3266726846886741E-16</v>
      </c>
      <c r="S173" s="34">
        <f t="shared" si="88"/>
        <v>-1.3822276656583199E-13</v>
      </c>
      <c r="T173" s="34">
        <f t="shared" si="89"/>
        <v>-1.3822276656583199E-13</v>
      </c>
      <c r="U173" s="33">
        <f t="shared" si="90"/>
        <v>0</v>
      </c>
      <c r="V173" s="35"/>
      <c r="W173" s="47">
        <f t="shared" si="79"/>
        <v>0</v>
      </c>
      <c r="X173" s="49">
        <f t="shared" si="80"/>
        <v>0</v>
      </c>
      <c r="Y173" s="36" t="str">
        <f t="shared" si="66"/>
        <v>non</v>
      </c>
      <c r="AB173" s="33">
        <f t="shared" si="81"/>
        <v>0</v>
      </c>
      <c r="AE173" s="37" t="str">
        <f t="shared" si="67"/>
        <v/>
      </c>
      <c r="AF173" s="37" t="str">
        <f t="shared" si="68"/>
        <v/>
      </c>
      <c r="AG173" s="37" t="str">
        <f t="shared" si="69"/>
        <v/>
      </c>
      <c r="AH173" s="37" t="str">
        <f t="shared" si="70"/>
        <v/>
      </c>
      <c r="AI173" s="37" t="str">
        <f t="shared" si="71"/>
        <v/>
      </c>
      <c r="AJ173" s="37" t="str">
        <f t="shared" si="72"/>
        <v/>
      </c>
      <c r="AK173" s="37" t="str">
        <f t="shared" si="73"/>
        <v/>
      </c>
      <c r="AL173" s="37" t="str">
        <f t="shared" si="74"/>
        <v/>
      </c>
      <c r="AM173" s="37" t="str">
        <f t="shared" si="75"/>
        <v/>
      </c>
      <c r="AN173" s="37">
        <f t="shared" si="76"/>
        <v>0</v>
      </c>
      <c r="AO173" s="37">
        <f t="shared" si="82"/>
        <v>112</v>
      </c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</row>
    <row r="174" spans="1:64" s="25" customFormat="1" x14ac:dyDescent="0.35">
      <c r="A174" t="s">
        <v>104</v>
      </c>
      <c r="B174" s="1">
        <v>43998</v>
      </c>
      <c r="C174"/>
      <c r="D174" t="str">
        <f t="shared" si="77"/>
        <v/>
      </c>
      <c r="E174" s="5"/>
      <c r="F174" s="5"/>
      <c r="G174" s="5">
        <v>0.33680555555555602</v>
      </c>
      <c r="H174" s="5">
        <v>0.5</v>
      </c>
      <c r="I174" s="5">
        <v>0.54513888888888895</v>
      </c>
      <c r="J174" s="5">
        <f t="shared" si="83"/>
        <v>4.5138888888888951E-2</v>
      </c>
      <c r="K174" s="5">
        <v>0.70833333333333304</v>
      </c>
      <c r="L174" s="5"/>
      <c r="M174" s="5"/>
      <c r="N174" s="5">
        <f t="shared" si="78"/>
        <v>0.32638888888888806</v>
      </c>
      <c r="O174" s="5">
        <f t="shared" si="84"/>
        <v>0</v>
      </c>
      <c r="P174" s="24">
        <f t="shared" si="85"/>
        <v>0.32638888888888806</v>
      </c>
      <c r="Q174" s="5">
        <f t="shared" si="86"/>
        <v>0</v>
      </c>
      <c r="R174" s="7">
        <f t="shared" si="87"/>
        <v>-8.3266726846886741E-16</v>
      </c>
      <c r="S174" s="7">
        <f t="shared" si="88"/>
        <v>-1.3905543383430086E-13</v>
      </c>
      <c r="T174" s="7">
        <f t="shared" si="89"/>
        <v>-1.3905543383430086E-13</v>
      </c>
      <c r="U174" s="5">
        <f t="shared" si="90"/>
        <v>0</v>
      </c>
      <c r="V174" s="30"/>
      <c r="W174" s="46">
        <f t="shared" si="79"/>
        <v>0</v>
      </c>
      <c r="X174" s="48">
        <f t="shared" si="80"/>
        <v>0</v>
      </c>
      <c r="Y174" s="6" t="str">
        <f t="shared" si="66"/>
        <v>non</v>
      </c>
      <c r="Z174"/>
      <c r="AA174"/>
      <c r="AB174" s="5">
        <f t="shared" si="81"/>
        <v>0</v>
      </c>
      <c r="AC174"/>
      <c r="AD174"/>
      <c r="AE174" s="26" t="str">
        <f t="shared" si="67"/>
        <v/>
      </c>
      <c r="AF174" s="26" t="str">
        <f t="shared" si="68"/>
        <v/>
      </c>
      <c r="AG174" s="26" t="str">
        <f t="shared" si="69"/>
        <v/>
      </c>
      <c r="AH174" s="26" t="str">
        <f t="shared" si="70"/>
        <v/>
      </c>
      <c r="AI174" s="26" t="str">
        <f t="shared" si="71"/>
        <v/>
      </c>
      <c r="AJ174" s="26" t="str">
        <f t="shared" si="72"/>
        <v/>
      </c>
      <c r="AK174" s="26" t="str">
        <f t="shared" si="73"/>
        <v/>
      </c>
      <c r="AL174" s="26" t="str">
        <f t="shared" si="74"/>
        <v/>
      </c>
      <c r="AM174" s="26" t="str">
        <f t="shared" si="75"/>
        <v/>
      </c>
      <c r="AN174" s="26">
        <f t="shared" si="76"/>
        <v>1</v>
      </c>
      <c r="AO174" s="26">
        <f t="shared" si="82"/>
        <v>113</v>
      </c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/>
      <c r="BD174"/>
      <c r="BE174"/>
      <c r="BF174"/>
      <c r="BG174"/>
      <c r="BH174"/>
      <c r="BI174"/>
      <c r="BJ174"/>
      <c r="BK174"/>
      <c r="BL174"/>
    </row>
    <row r="175" spans="1:64" x14ac:dyDescent="0.35">
      <c r="A175" t="s">
        <v>98</v>
      </c>
      <c r="B175" s="1">
        <v>43999</v>
      </c>
      <c r="D175" t="str">
        <f t="shared" si="77"/>
        <v/>
      </c>
      <c r="E175" s="5"/>
      <c r="F175" s="5"/>
      <c r="G175" s="5">
        <v>0.33680555555555602</v>
      </c>
      <c r="H175" s="5">
        <v>0.5</v>
      </c>
      <c r="I175" s="5">
        <v>0.54513888888888895</v>
      </c>
      <c r="J175" s="5">
        <f t="shared" si="83"/>
        <v>4.5138888888888951E-2</v>
      </c>
      <c r="K175" s="5">
        <v>0.70833333333333304</v>
      </c>
      <c r="L175" s="5"/>
      <c r="M175" s="5"/>
      <c r="N175" s="5">
        <f t="shared" si="78"/>
        <v>0.32638888888888806</v>
      </c>
      <c r="O175" s="5">
        <f t="shared" si="84"/>
        <v>0</v>
      </c>
      <c r="P175" s="24">
        <f t="shared" si="85"/>
        <v>0.32638888888888806</v>
      </c>
      <c r="Q175" s="5">
        <f t="shared" si="86"/>
        <v>0</v>
      </c>
      <c r="R175" s="7">
        <f t="shared" si="87"/>
        <v>-8.3266726846886741E-16</v>
      </c>
      <c r="S175" s="7">
        <f t="shared" si="88"/>
        <v>-1.3988810110276972E-13</v>
      </c>
      <c r="T175" s="7">
        <f t="shared" si="89"/>
        <v>-1.3988810110276972E-13</v>
      </c>
      <c r="U175" s="5">
        <f t="shared" si="90"/>
        <v>0</v>
      </c>
      <c r="V175" s="30"/>
      <c r="W175" s="46">
        <f t="shared" si="79"/>
        <v>0</v>
      </c>
      <c r="X175" s="48">
        <f t="shared" si="80"/>
        <v>0</v>
      </c>
      <c r="Y175" s="6" t="str">
        <f t="shared" ref="Y175:Y238" si="91">IF(Q175&gt;0,"oui","non")</f>
        <v>non</v>
      </c>
      <c r="AB175" s="5">
        <f t="shared" si="81"/>
        <v>0</v>
      </c>
      <c r="AE175" s="26" t="str">
        <f t="shared" si="67"/>
        <v/>
      </c>
      <c r="AF175" s="26" t="str">
        <f t="shared" si="68"/>
        <v/>
      </c>
      <c r="AG175" s="26" t="str">
        <f t="shared" si="69"/>
        <v/>
      </c>
      <c r="AH175" s="26" t="str">
        <f t="shared" si="70"/>
        <v/>
      </c>
      <c r="AI175" s="26" t="str">
        <f t="shared" si="71"/>
        <v/>
      </c>
      <c r="AJ175" s="26" t="str">
        <f t="shared" si="72"/>
        <v/>
      </c>
      <c r="AK175" s="26" t="str">
        <f t="shared" si="73"/>
        <v/>
      </c>
      <c r="AL175" s="26" t="str">
        <f t="shared" si="74"/>
        <v/>
      </c>
      <c r="AM175" s="26" t="str">
        <f t="shared" si="75"/>
        <v/>
      </c>
      <c r="AN175" s="26">
        <f t="shared" si="76"/>
        <v>1</v>
      </c>
      <c r="AO175" s="26">
        <f t="shared" si="82"/>
        <v>114</v>
      </c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</row>
    <row r="176" spans="1:64" x14ac:dyDescent="0.35">
      <c r="A176" t="s">
        <v>99</v>
      </c>
      <c r="B176" s="1">
        <v>44000</v>
      </c>
      <c r="D176" t="str">
        <f t="shared" si="77"/>
        <v/>
      </c>
      <c r="E176" s="5"/>
      <c r="F176" s="5"/>
      <c r="G176" s="5">
        <v>0.33680555555555602</v>
      </c>
      <c r="H176" s="5">
        <v>0.5</v>
      </c>
      <c r="I176" s="5">
        <v>0.54513888888888895</v>
      </c>
      <c r="J176" s="5">
        <f t="shared" si="83"/>
        <v>4.5138888888888951E-2</v>
      </c>
      <c r="K176" s="5">
        <v>0.70833333333333304</v>
      </c>
      <c r="L176" s="5"/>
      <c r="M176" s="5"/>
      <c r="N176" s="5">
        <f t="shared" si="78"/>
        <v>0.32638888888888806</v>
      </c>
      <c r="O176" s="5">
        <f t="shared" si="84"/>
        <v>0</v>
      </c>
      <c r="P176" s="24">
        <f t="shared" si="85"/>
        <v>0.32638888888888806</v>
      </c>
      <c r="Q176" s="5">
        <f t="shared" si="86"/>
        <v>0</v>
      </c>
      <c r="R176" s="7">
        <f t="shared" si="87"/>
        <v>-8.3266726846886741E-16</v>
      </c>
      <c r="S176" s="7">
        <f t="shared" si="88"/>
        <v>-1.4072076837123859E-13</v>
      </c>
      <c r="T176" s="7">
        <f t="shared" si="89"/>
        <v>-1.4072076837123859E-13</v>
      </c>
      <c r="U176" s="5">
        <f t="shared" si="90"/>
        <v>0</v>
      </c>
      <c r="V176" s="30"/>
      <c r="W176" s="46">
        <f t="shared" si="79"/>
        <v>0</v>
      </c>
      <c r="X176" s="48">
        <f t="shared" si="80"/>
        <v>0</v>
      </c>
      <c r="Y176" s="6" t="str">
        <f t="shared" si="91"/>
        <v>non</v>
      </c>
      <c r="AB176" s="5">
        <f t="shared" si="81"/>
        <v>0</v>
      </c>
      <c r="AE176" s="26" t="str">
        <f t="shared" si="67"/>
        <v/>
      </c>
      <c r="AF176" s="26" t="str">
        <f t="shared" si="68"/>
        <v/>
      </c>
      <c r="AG176" s="26" t="str">
        <f t="shared" si="69"/>
        <v/>
      </c>
      <c r="AH176" s="26" t="str">
        <f t="shared" si="70"/>
        <v/>
      </c>
      <c r="AI176" s="26" t="str">
        <f t="shared" si="71"/>
        <v/>
      </c>
      <c r="AJ176" s="26" t="str">
        <f t="shared" si="72"/>
        <v/>
      </c>
      <c r="AK176" s="26" t="str">
        <f t="shared" si="73"/>
        <v/>
      </c>
      <c r="AL176" s="26" t="str">
        <f t="shared" si="74"/>
        <v/>
      </c>
      <c r="AM176" s="26" t="str">
        <f t="shared" si="75"/>
        <v/>
      </c>
      <c r="AN176" s="26">
        <f t="shared" si="76"/>
        <v>1</v>
      </c>
      <c r="AO176" s="26">
        <f t="shared" si="82"/>
        <v>115</v>
      </c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</row>
    <row r="177" spans="1:64" x14ac:dyDescent="0.35">
      <c r="A177" t="s">
        <v>100</v>
      </c>
      <c r="B177" s="1">
        <v>44001</v>
      </c>
      <c r="D177" t="str">
        <f t="shared" si="77"/>
        <v/>
      </c>
      <c r="E177" s="5"/>
      <c r="F177" s="5"/>
      <c r="G177" s="5">
        <v>0.33680555555555602</v>
      </c>
      <c r="H177" s="5">
        <v>0.5</v>
      </c>
      <c r="I177" s="5">
        <v>0.54513888888888895</v>
      </c>
      <c r="J177" s="5">
        <f t="shared" si="83"/>
        <v>4.5138888888888951E-2</v>
      </c>
      <c r="K177" s="5">
        <v>0.70833333333333304</v>
      </c>
      <c r="L177" s="5"/>
      <c r="M177" s="5"/>
      <c r="N177" s="5">
        <f t="shared" si="78"/>
        <v>0.32638888888888806</v>
      </c>
      <c r="O177" s="5">
        <f t="shared" si="84"/>
        <v>0</v>
      </c>
      <c r="P177" s="24">
        <f t="shared" si="85"/>
        <v>0.32638888888888806</v>
      </c>
      <c r="Q177" s="5">
        <f t="shared" si="86"/>
        <v>0</v>
      </c>
      <c r="R177" s="7">
        <f t="shared" si="87"/>
        <v>-8.3266726846886741E-16</v>
      </c>
      <c r="S177" s="7">
        <f t="shared" si="88"/>
        <v>-1.4155343563970746E-13</v>
      </c>
      <c r="T177" s="7">
        <f t="shared" si="89"/>
        <v>-1.4155343563970746E-13</v>
      </c>
      <c r="U177" s="5">
        <f t="shared" si="90"/>
        <v>0</v>
      </c>
      <c r="V177" s="30"/>
      <c r="W177" s="46">
        <f t="shared" si="79"/>
        <v>0</v>
      </c>
      <c r="X177" s="48">
        <f t="shared" si="80"/>
        <v>0</v>
      </c>
      <c r="Y177" s="6" t="str">
        <f t="shared" si="91"/>
        <v>non</v>
      </c>
      <c r="AB177" s="5">
        <f t="shared" si="81"/>
        <v>0</v>
      </c>
      <c r="AE177" s="26" t="str">
        <f t="shared" si="67"/>
        <v/>
      </c>
      <c r="AF177" s="26" t="str">
        <f t="shared" si="68"/>
        <v/>
      </c>
      <c r="AG177" s="26" t="str">
        <f t="shared" si="69"/>
        <v/>
      </c>
      <c r="AH177" s="26" t="str">
        <f t="shared" si="70"/>
        <v/>
      </c>
      <c r="AI177" s="26" t="str">
        <f t="shared" si="71"/>
        <v/>
      </c>
      <c r="AJ177" s="26" t="str">
        <f t="shared" si="72"/>
        <v/>
      </c>
      <c r="AK177" s="26" t="str">
        <f t="shared" si="73"/>
        <v/>
      </c>
      <c r="AL177" s="26" t="str">
        <f t="shared" si="74"/>
        <v/>
      </c>
      <c r="AM177" s="26" t="str">
        <f t="shared" si="75"/>
        <v/>
      </c>
      <c r="AN177" s="26">
        <f t="shared" si="76"/>
        <v>1</v>
      </c>
      <c r="AO177" s="26">
        <f t="shared" si="82"/>
        <v>116</v>
      </c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</row>
    <row r="178" spans="1:64" x14ac:dyDescent="0.35">
      <c r="A178" t="s">
        <v>101</v>
      </c>
      <c r="B178" s="1">
        <v>44002</v>
      </c>
      <c r="D178" t="str">
        <f t="shared" si="77"/>
        <v/>
      </c>
      <c r="E178" s="5"/>
      <c r="F178" s="5"/>
      <c r="G178" s="5">
        <v>0.33680555555555602</v>
      </c>
      <c r="H178" s="5">
        <v>0.5</v>
      </c>
      <c r="I178" s="5">
        <v>0.54513888888888895</v>
      </c>
      <c r="J178" s="5">
        <f t="shared" si="83"/>
        <v>4.5138888888888951E-2</v>
      </c>
      <c r="K178" s="5">
        <v>0.70833333333333304</v>
      </c>
      <c r="L178" s="5"/>
      <c r="M178" s="5"/>
      <c r="N178" s="5">
        <f t="shared" si="78"/>
        <v>0.32638888888888806</v>
      </c>
      <c r="O178" s="5">
        <f t="shared" si="84"/>
        <v>0</v>
      </c>
      <c r="P178" s="24">
        <f t="shared" si="85"/>
        <v>0.32638888888888806</v>
      </c>
      <c r="Q178" s="5">
        <f t="shared" si="86"/>
        <v>0</v>
      </c>
      <c r="R178" s="7">
        <f t="shared" si="87"/>
        <v>-8.3266726846886741E-16</v>
      </c>
      <c r="S178" s="7">
        <f t="shared" si="88"/>
        <v>-1.4238610290817633E-13</v>
      </c>
      <c r="T178" s="7">
        <f t="shared" si="89"/>
        <v>-1.4238610290817633E-13</v>
      </c>
      <c r="U178" s="5">
        <f t="shared" si="90"/>
        <v>0</v>
      </c>
      <c r="V178" s="30"/>
      <c r="W178" s="46">
        <f t="shared" si="79"/>
        <v>0</v>
      </c>
      <c r="X178" s="48">
        <f t="shared" si="80"/>
        <v>0</v>
      </c>
      <c r="Y178" s="6" t="str">
        <f t="shared" si="91"/>
        <v>non</v>
      </c>
      <c r="AB178" s="5">
        <f t="shared" si="81"/>
        <v>0</v>
      </c>
      <c r="AE178" s="26" t="str">
        <f t="shared" si="67"/>
        <v/>
      </c>
      <c r="AF178" s="26" t="str">
        <f t="shared" si="68"/>
        <v/>
      </c>
      <c r="AG178" s="26" t="str">
        <f t="shared" si="69"/>
        <v/>
      </c>
      <c r="AH178" s="26" t="str">
        <f t="shared" si="70"/>
        <v/>
      </c>
      <c r="AI178" s="26" t="str">
        <f t="shared" si="71"/>
        <v/>
      </c>
      <c r="AJ178" s="26" t="str">
        <f t="shared" si="72"/>
        <v/>
      </c>
      <c r="AK178" s="26" t="str">
        <f t="shared" si="73"/>
        <v/>
      </c>
      <c r="AL178" s="26" t="str">
        <f t="shared" si="74"/>
        <v/>
      </c>
      <c r="AM178" s="26" t="str">
        <f t="shared" si="75"/>
        <v/>
      </c>
      <c r="AN178" s="26">
        <f t="shared" si="76"/>
        <v>1</v>
      </c>
      <c r="AO178" s="26">
        <f t="shared" si="82"/>
        <v>117</v>
      </c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</row>
    <row r="179" spans="1:64" s="31" customFormat="1" x14ac:dyDescent="0.35">
      <c r="A179" s="31" t="s">
        <v>102</v>
      </c>
      <c r="B179" s="32">
        <v>44003</v>
      </c>
      <c r="D179" s="31" t="str">
        <f t="shared" si="77"/>
        <v/>
      </c>
      <c r="E179" s="33"/>
      <c r="F179" s="33"/>
      <c r="G179" s="33">
        <v>0.33680555555555602</v>
      </c>
      <c r="H179" s="33">
        <v>0.5</v>
      </c>
      <c r="I179" s="33">
        <v>0.54513888888888895</v>
      </c>
      <c r="J179" s="33">
        <f t="shared" si="83"/>
        <v>4.5138888888888951E-2</v>
      </c>
      <c r="K179" s="33">
        <v>0.70833333333333304</v>
      </c>
      <c r="L179" s="33"/>
      <c r="M179" s="33"/>
      <c r="N179" s="33">
        <f t="shared" si="78"/>
        <v>0.32638888888888806</v>
      </c>
      <c r="O179" s="33">
        <f t="shared" si="84"/>
        <v>0</v>
      </c>
      <c r="P179" s="33">
        <f t="shared" si="85"/>
        <v>0.32638888888888806</v>
      </c>
      <c r="Q179" s="33">
        <f t="shared" si="86"/>
        <v>0</v>
      </c>
      <c r="R179" s="34">
        <f t="shared" si="87"/>
        <v>-8.3266726846886741E-16</v>
      </c>
      <c r="S179" s="34">
        <f t="shared" si="88"/>
        <v>-1.4321877017664519E-13</v>
      </c>
      <c r="T179" s="34">
        <f t="shared" si="89"/>
        <v>-1.4321877017664519E-13</v>
      </c>
      <c r="U179" s="33">
        <f t="shared" si="90"/>
        <v>0</v>
      </c>
      <c r="V179" s="35"/>
      <c r="W179" s="47">
        <f t="shared" si="79"/>
        <v>0</v>
      </c>
      <c r="X179" s="49">
        <f t="shared" si="80"/>
        <v>0</v>
      </c>
      <c r="Y179" s="36" t="str">
        <f t="shared" si="91"/>
        <v>non</v>
      </c>
      <c r="AB179" s="33">
        <f t="shared" si="81"/>
        <v>0</v>
      </c>
      <c r="AE179" s="37" t="str">
        <f t="shared" si="67"/>
        <v/>
      </c>
      <c r="AF179" s="37" t="str">
        <f t="shared" si="68"/>
        <v/>
      </c>
      <c r="AG179" s="37" t="str">
        <f t="shared" si="69"/>
        <v/>
      </c>
      <c r="AH179" s="37" t="str">
        <f t="shared" si="70"/>
        <v/>
      </c>
      <c r="AI179" s="37" t="str">
        <f t="shared" si="71"/>
        <v/>
      </c>
      <c r="AJ179" s="37" t="str">
        <f t="shared" si="72"/>
        <v/>
      </c>
      <c r="AK179" s="37" t="str">
        <f t="shared" si="73"/>
        <v/>
      </c>
      <c r="AL179" s="37" t="str">
        <f t="shared" si="74"/>
        <v/>
      </c>
      <c r="AM179" s="37" t="str">
        <f t="shared" si="75"/>
        <v/>
      </c>
      <c r="AN179" s="37">
        <f t="shared" si="76"/>
        <v>0</v>
      </c>
      <c r="AO179" s="37">
        <f t="shared" si="82"/>
        <v>117</v>
      </c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</row>
    <row r="180" spans="1:64" s="31" customFormat="1" x14ac:dyDescent="0.35">
      <c r="A180" s="31" t="s">
        <v>103</v>
      </c>
      <c r="B180" s="32">
        <v>44004</v>
      </c>
      <c r="D180" s="31" t="str">
        <f t="shared" si="77"/>
        <v/>
      </c>
      <c r="E180" s="33"/>
      <c r="F180" s="33"/>
      <c r="G180" s="33">
        <v>0.33680555555555602</v>
      </c>
      <c r="H180" s="33">
        <v>0.5</v>
      </c>
      <c r="I180" s="33">
        <v>0.54513888888888895</v>
      </c>
      <c r="J180" s="33">
        <f t="shared" si="83"/>
        <v>4.5138888888888951E-2</v>
      </c>
      <c r="K180" s="33">
        <v>0.70833333333333304</v>
      </c>
      <c r="L180" s="33"/>
      <c r="M180" s="33"/>
      <c r="N180" s="33">
        <f t="shared" si="78"/>
        <v>0.32638888888888806</v>
      </c>
      <c r="O180" s="33">
        <f t="shared" si="84"/>
        <v>0</v>
      </c>
      <c r="P180" s="33">
        <f t="shared" si="85"/>
        <v>0.32638888888888806</v>
      </c>
      <c r="Q180" s="33">
        <f t="shared" si="86"/>
        <v>0</v>
      </c>
      <c r="R180" s="34">
        <f t="shared" si="87"/>
        <v>-8.3266726846886741E-16</v>
      </c>
      <c r="S180" s="34">
        <f t="shared" si="88"/>
        <v>-1.4405143744511406E-13</v>
      </c>
      <c r="T180" s="34">
        <f t="shared" si="89"/>
        <v>-1.4405143744511406E-13</v>
      </c>
      <c r="U180" s="33">
        <f t="shared" si="90"/>
        <v>0</v>
      </c>
      <c r="V180" s="35"/>
      <c r="W180" s="47">
        <f t="shared" si="79"/>
        <v>0</v>
      </c>
      <c r="X180" s="49">
        <f t="shared" si="80"/>
        <v>0</v>
      </c>
      <c r="Y180" s="36" t="str">
        <f t="shared" si="91"/>
        <v>non</v>
      </c>
      <c r="AB180" s="33">
        <f t="shared" si="81"/>
        <v>0</v>
      </c>
      <c r="AE180" s="37" t="str">
        <f t="shared" si="67"/>
        <v/>
      </c>
      <c r="AF180" s="37" t="str">
        <f t="shared" si="68"/>
        <v/>
      </c>
      <c r="AG180" s="37" t="str">
        <f t="shared" si="69"/>
        <v/>
      </c>
      <c r="AH180" s="37" t="str">
        <f t="shared" si="70"/>
        <v/>
      </c>
      <c r="AI180" s="37" t="str">
        <f t="shared" si="71"/>
        <v/>
      </c>
      <c r="AJ180" s="37" t="str">
        <f t="shared" si="72"/>
        <v/>
      </c>
      <c r="AK180" s="37" t="str">
        <f t="shared" si="73"/>
        <v/>
      </c>
      <c r="AL180" s="37" t="str">
        <f t="shared" si="74"/>
        <v/>
      </c>
      <c r="AM180" s="37" t="str">
        <f t="shared" si="75"/>
        <v/>
      </c>
      <c r="AN180" s="37">
        <f t="shared" si="76"/>
        <v>0</v>
      </c>
      <c r="AO180" s="37">
        <f t="shared" si="82"/>
        <v>117</v>
      </c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</row>
    <row r="181" spans="1:64" s="25" customFormat="1" x14ac:dyDescent="0.35">
      <c r="A181" t="s">
        <v>104</v>
      </c>
      <c r="B181" s="1">
        <v>44005</v>
      </c>
      <c r="C181"/>
      <c r="D181" t="str">
        <f t="shared" si="77"/>
        <v/>
      </c>
      <c r="E181" s="5"/>
      <c r="F181" s="5"/>
      <c r="G181" s="5">
        <v>0.33680555555555602</v>
      </c>
      <c r="H181" s="5">
        <v>0.5</v>
      </c>
      <c r="I181" s="5">
        <v>0.54513888888888895</v>
      </c>
      <c r="J181" s="5">
        <f t="shared" si="83"/>
        <v>4.5138888888888951E-2</v>
      </c>
      <c r="K181" s="5">
        <v>0.70833333333333304</v>
      </c>
      <c r="L181" s="5"/>
      <c r="M181" s="5"/>
      <c r="N181" s="5">
        <f t="shared" si="78"/>
        <v>0.32638888888888806</v>
      </c>
      <c r="O181" s="5">
        <f t="shared" si="84"/>
        <v>0</v>
      </c>
      <c r="P181" s="24">
        <f t="shared" si="85"/>
        <v>0.32638888888888806</v>
      </c>
      <c r="Q181" s="5">
        <f t="shared" si="86"/>
        <v>0</v>
      </c>
      <c r="R181" s="7">
        <f t="shared" si="87"/>
        <v>-8.3266726846886741E-16</v>
      </c>
      <c r="S181" s="7">
        <f t="shared" si="88"/>
        <v>-1.4488410471358293E-13</v>
      </c>
      <c r="T181" s="7">
        <f t="shared" si="89"/>
        <v>-1.4488410471358293E-13</v>
      </c>
      <c r="U181" s="5">
        <f t="shared" si="90"/>
        <v>0</v>
      </c>
      <c r="V181" s="30"/>
      <c r="W181" s="46">
        <f t="shared" si="79"/>
        <v>0</v>
      </c>
      <c r="X181" s="48">
        <f t="shared" si="80"/>
        <v>0</v>
      </c>
      <c r="Y181" s="6" t="str">
        <f t="shared" si="91"/>
        <v>non</v>
      </c>
      <c r="Z181"/>
      <c r="AA181"/>
      <c r="AB181" s="5">
        <f t="shared" si="81"/>
        <v>0</v>
      </c>
      <c r="AC181"/>
      <c r="AD181"/>
      <c r="AE181" s="26" t="str">
        <f t="shared" si="67"/>
        <v/>
      </c>
      <c r="AF181" s="26" t="str">
        <f t="shared" si="68"/>
        <v/>
      </c>
      <c r="AG181" s="26" t="str">
        <f t="shared" si="69"/>
        <v/>
      </c>
      <c r="AH181" s="26" t="str">
        <f t="shared" si="70"/>
        <v/>
      </c>
      <c r="AI181" s="26" t="str">
        <f t="shared" si="71"/>
        <v/>
      </c>
      <c r="AJ181" s="26" t="str">
        <f t="shared" si="72"/>
        <v/>
      </c>
      <c r="AK181" s="26" t="str">
        <f t="shared" si="73"/>
        <v/>
      </c>
      <c r="AL181" s="26" t="str">
        <f t="shared" si="74"/>
        <v/>
      </c>
      <c r="AM181" s="26" t="str">
        <f t="shared" si="75"/>
        <v/>
      </c>
      <c r="AN181" s="26">
        <f t="shared" si="76"/>
        <v>1</v>
      </c>
      <c r="AO181" s="26">
        <f t="shared" si="82"/>
        <v>118</v>
      </c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/>
      <c r="BD181"/>
      <c r="BE181"/>
      <c r="BF181"/>
      <c r="BG181"/>
      <c r="BH181"/>
      <c r="BI181"/>
      <c r="BJ181"/>
      <c r="BK181"/>
      <c r="BL181"/>
    </row>
    <row r="182" spans="1:64" x14ac:dyDescent="0.35">
      <c r="A182" t="s">
        <v>98</v>
      </c>
      <c r="B182" s="1">
        <v>44006</v>
      </c>
      <c r="D182" t="str">
        <f t="shared" si="77"/>
        <v/>
      </c>
      <c r="E182" s="5"/>
      <c r="F182" s="5"/>
      <c r="G182" s="5">
        <v>0.33680555555555602</v>
      </c>
      <c r="H182" s="5">
        <v>0.5</v>
      </c>
      <c r="I182" s="5">
        <v>0.54513888888888895</v>
      </c>
      <c r="J182" s="5">
        <f t="shared" si="83"/>
        <v>4.5138888888888951E-2</v>
      </c>
      <c r="K182" s="5">
        <v>0.70833333333333304</v>
      </c>
      <c r="L182" s="5"/>
      <c r="M182" s="5"/>
      <c r="N182" s="5">
        <f t="shared" si="78"/>
        <v>0.32638888888888806</v>
      </c>
      <c r="O182" s="5">
        <f t="shared" si="84"/>
        <v>0</v>
      </c>
      <c r="P182" s="24">
        <f t="shared" si="85"/>
        <v>0.32638888888888806</v>
      </c>
      <c r="Q182" s="5">
        <f t="shared" si="86"/>
        <v>0</v>
      </c>
      <c r="R182" s="7">
        <f t="shared" si="87"/>
        <v>-8.3266726846886741E-16</v>
      </c>
      <c r="S182" s="7">
        <f t="shared" si="88"/>
        <v>-1.457167719820518E-13</v>
      </c>
      <c r="T182" s="7">
        <f t="shared" si="89"/>
        <v>-1.457167719820518E-13</v>
      </c>
      <c r="U182" s="5">
        <f t="shared" si="90"/>
        <v>0</v>
      </c>
      <c r="V182" s="30"/>
      <c r="W182" s="46">
        <f t="shared" si="79"/>
        <v>0</v>
      </c>
      <c r="X182" s="48">
        <f t="shared" si="80"/>
        <v>0</v>
      </c>
      <c r="Y182" s="6" t="str">
        <f t="shared" si="91"/>
        <v>non</v>
      </c>
      <c r="AB182" s="5">
        <f t="shared" si="81"/>
        <v>0</v>
      </c>
      <c r="AE182" s="26" t="str">
        <f t="shared" si="67"/>
        <v/>
      </c>
      <c r="AF182" s="26" t="str">
        <f t="shared" si="68"/>
        <v/>
      </c>
      <c r="AG182" s="26" t="str">
        <f t="shared" si="69"/>
        <v/>
      </c>
      <c r="AH182" s="26" t="str">
        <f t="shared" si="70"/>
        <v/>
      </c>
      <c r="AI182" s="26" t="str">
        <f t="shared" si="71"/>
        <v/>
      </c>
      <c r="AJ182" s="26" t="str">
        <f t="shared" si="72"/>
        <v/>
      </c>
      <c r="AK182" s="26" t="str">
        <f t="shared" si="73"/>
        <v/>
      </c>
      <c r="AL182" s="26" t="str">
        <f t="shared" si="74"/>
        <v/>
      </c>
      <c r="AM182" s="26" t="str">
        <f t="shared" si="75"/>
        <v/>
      </c>
      <c r="AN182" s="26">
        <f t="shared" si="76"/>
        <v>1</v>
      </c>
      <c r="AO182" s="26">
        <f t="shared" si="82"/>
        <v>119</v>
      </c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</row>
    <row r="183" spans="1:64" x14ac:dyDescent="0.35">
      <c r="A183" t="s">
        <v>99</v>
      </c>
      <c r="B183" s="1">
        <v>44007</v>
      </c>
      <c r="D183" t="str">
        <f t="shared" si="77"/>
        <v/>
      </c>
      <c r="E183" s="5"/>
      <c r="F183" s="5"/>
      <c r="G183" s="5">
        <v>0.33680555555555602</v>
      </c>
      <c r="H183" s="5">
        <v>0.5</v>
      </c>
      <c r="I183" s="5">
        <v>0.54513888888888895</v>
      </c>
      <c r="J183" s="5">
        <f t="shared" si="83"/>
        <v>4.5138888888888951E-2</v>
      </c>
      <c r="K183" s="5">
        <v>0.70833333333333304</v>
      </c>
      <c r="L183" s="5"/>
      <c r="M183" s="5"/>
      <c r="N183" s="5">
        <f t="shared" si="78"/>
        <v>0.32638888888888806</v>
      </c>
      <c r="O183" s="5">
        <f t="shared" si="84"/>
        <v>0</v>
      </c>
      <c r="P183" s="24">
        <f t="shared" si="85"/>
        <v>0.32638888888888806</v>
      </c>
      <c r="Q183" s="5">
        <f t="shared" si="86"/>
        <v>0</v>
      </c>
      <c r="R183" s="7">
        <f t="shared" si="87"/>
        <v>-8.3266726846886741E-16</v>
      </c>
      <c r="S183" s="7">
        <f t="shared" si="88"/>
        <v>-1.4654943925052066E-13</v>
      </c>
      <c r="T183" s="7">
        <f t="shared" si="89"/>
        <v>-1.4654943925052066E-13</v>
      </c>
      <c r="U183" s="5">
        <f t="shared" si="90"/>
        <v>0</v>
      </c>
      <c r="V183" s="30"/>
      <c r="W183" s="46">
        <f t="shared" si="79"/>
        <v>0</v>
      </c>
      <c r="X183" s="48">
        <f t="shared" si="80"/>
        <v>0</v>
      </c>
      <c r="Y183" s="6" t="str">
        <f t="shared" si="91"/>
        <v>non</v>
      </c>
      <c r="AB183" s="5">
        <f t="shared" si="81"/>
        <v>0</v>
      </c>
      <c r="AE183" s="26" t="str">
        <f t="shared" si="67"/>
        <v/>
      </c>
      <c r="AF183" s="26" t="str">
        <f t="shared" si="68"/>
        <v/>
      </c>
      <c r="AG183" s="26" t="str">
        <f t="shared" si="69"/>
        <v/>
      </c>
      <c r="AH183" s="26" t="str">
        <f t="shared" si="70"/>
        <v/>
      </c>
      <c r="AI183" s="26" t="str">
        <f t="shared" si="71"/>
        <v/>
      </c>
      <c r="AJ183" s="26" t="str">
        <f t="shared" si="72"/>
        <v/>
      </c>
      <c r="AK183" s="26" t="str">
        <f t="shared" si="73"/>
        <v/>
      </c>
      <c r="AL183" s="26" t="str">
        <f t="shared" si="74"/>
        <v/>
      </c>
      <c r="AM183" s="26" t="str">
        <f t="shared" si="75"/>
        <v/>
      </c>
      <c r="AN183" s="26">
        <f t="shared" si="76"/>
        <v>1</v>
      </c>
      <c r="AO183" s="26">
        <f t="shared" si="82"/>
        <v>120</v>
      </c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</row>
    <row r="184" spans="1:64" x14ac:dyDescent="0.35">
      <c r="A184" t="s">
        <v>100</v>
      </c>
      <c r="B184" s="1">
        <v>44008</v>
      </c>
      <c r="D184" t="str">
        <f t="shared" si="77"/>
        <v/>
      </c>
      <c r="E184" s="5"/>
      <c r="F184" s="5"/>
      <c r="G184" s="5">
        <v>0.33680555555555602</v>
      </c>
      <c r="H184" s="5">
        <v>0.5</v>
      </c>
      <c r="I184" s="5">
        <v>0.54513888888888895</v>
      </c>
      <c r="J184" s="5">
        <f t="shared" si="83"/>
        <v>4.5138888888888951E-2</v>
      </c>
      <c r="K184" s="5">
        <v>0.70833333333333304</v>
      </c>
      <c r="L184" s="5"/>
      <c r="M184" s="5"/>
      <c r="N184" s="5">
        <f t="shared" si="78"/>
        <v>0.32638888888888806</v>
      </c>
      <c r="O184" s="5">
        <f t="shared" si="84"/>
        <v>0</v>
      </c>
      <c r="P184" s="24">
        <f t="shared" si="85"/>
        <v>0.32638888888888806</v>
      </c>
      <c r="Q184" s="5">
        <f t="shared" si="86"/>
        <v>0</v>
      </c>
      <c r="R184" s="7">
        <f t="shared" si="87"/>
        <v>-8.3266726846886741E-16</v>
      </c>
      <c r="S184" s="7">
        <f t="shared" si="88"/>
        <v>-1.4738210651898953E-13</v>
      </c>
      <c r="T184" s="7">
        <f t="shared" si="89"/>
        <v>-1.4738210651898953E-13</v>
      </c>
      <c r="U184" s="5">
        <f t="shared" si="90"/>
        <v>0</v>
      </c>
      <c r="V184" s="30"/>
      <c r="W184" s="46">
        <f t="shared" si="79"/>
        <v>0</v>
      </c>
      <c r="X184" s="48">
        <f t="shared" si="80"/>
        <v>0</v>
      </c>
      <c r="Y184" s="6" t="str">
        <f t="shared" si="91"/>
        <v>non</v>
      </c>
      <c r="AB184" s="5">
        <f t="shared" si="81"/>
        <v>0</v>
      </c>
      <c r="AE184" s="26" t="str">
        <f t="shared" si="67"/>
        <v/>
      </c>
      <c r="AF184" s="26" t="str">
        <f t="shared" si="68"/>
        <v/>
      </c>
      <c r="AG184" s="26" t="str">
        <f t="shared" si="69"/>
        <v/>
      </c>
      <c r="AH184" s="26" t="str">
        <f t="shared" si="70"/>
        <v/>
      </c>
      <c r="AI184" s="26" t="str">
        <f t="shared" si="71"/>
        <v/>
      </c>
      <c r="AJ184" s="26" t="str">
        <f t="shared" si="72"/>
        <v/>
      </c>
      <c r="AK184" s="26" t="str">
        <f t="shared" si="73"/>
        <v/>
      </c>
      <c r="AL184" s="26" t="str">
        <f t="shared" si="74"/>
        <v/>
      </c>
      <c r="AM184" s="26" t="str">
        <f t="shared" si="75"/>
        <v/>
      </c>
      <c r="AN184" s="26">
        <f t="shared" si="76"/>
        <v>1</v>
      </c>
      <c r="AO184" s="26">
        <f t="shared" si="82"/>
        <v>121</v>
      </c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</row>
    <row r="185" spans="1:64" x14ac:dyDescent="0.35">
      <c r="A185" t="s">
        <v>101</v>
      </c>
      <c r="B185" s="1">
        <v>44009</v>
      </c>
      <c r="D185" t="str">
        <f t="shared" si="77"/>
        <v/>
      </c>
      <c r="E185" s="5"/>
      <c r="F185" s="5"/>
      <c r="G185" s="5">
        <v>0.33680555555555602</v>
      </c>
      <c r="H185" s="5">
        <v>0.5</v>
      </c>
      <c r="I185" s="5">
        <v>0.54513888888888895</v>
      </c>
      <c r="J185" s="5">
        <f t="shared" si="83"/>
        <v>4.5138888888888951E-2</v>
      </c>
      <c r="K185" s="5">
        <v>0.70833333333333304</v>
      </c>
      <c r="L185" s="5"/>
      <c r="M185" s="5"/>
      <c r="N185" s="5">
        <f t="shared" si="78"/>
        <v>0.32638888888888806</v>
      </c>
      <c r="O185" s="5">
        <f t="shared" si="84"/>
        <v>0</v>
      </c>
      <c r="P185" s="24">
        <f t="shared" si="85"/>
        <v>0.32638888888888806</v>
      </c>
      <c r="Q185" s="5">
        <f t="shared" si="86"/>
        <v>0</v>
      </c>
      <c r="R185" s="7">
        <f t="shared" si="87"/>
        <v>-8.3266726846886741E-16</v>
      </c>
      <c r="S185" s="7">
        <f t="shared" si="88"/>
        <v>-1.482147737874584E-13</v>
      </c>
      <c r="T185" s="7">
        <f t="shared" si="89"/>
        <v>-1.482147737874584E-13</v>
      </c>
      <c r="U185" s="5">
        <f t="shared" si="90"/>
        <v>0</v>
      </c>
      <c r="V185" s="30"/>
      <c r="W185" s="46">
        <f t="shared" si="79"/>
        <v>0</v>
      </c>
      <c r="X185" s="48">
        <f t="shared" si="80"/>
        <v>0</v>
      </c>
      <c r="Y185" s="6" t="str">
        <f t="shared" si="91"/>
        <v>non</v>
      </c>
      <c r="AB185" s="5">
        <f t="shared" si="81"/>
        <v>0</v>
      </c>
      <c r="AE185" s="26" t="str">
        <f t="shared" si="67"/>
        <v/>
      </c>
      <c r="AF185" s="26" t="str">
        <f t="shared" si="68"/>
        <v/>
      </c>
      <c r="AG185" s="26" t="str">
        <f t="shared" si="69"/>
        <v/>
      </c>
      <c r="AH185" s="26" t="str">
        <f t="shared" si="70"/>
        <v/>
      </c>
      <c r="AI185" s="26" t="str">
        <f t="shared" si="71"/>
        <v/>
      </c>
      <c r="AJ185" s="26" t="str">
        <f t="shared" si="72"/>
        <v/>
      </c>
      <c r="AK185" s="26" t="str">
        <f t="shared" si="73"/>
        <v/>
      </c>
      <c r="AL185" s="26" t="str">
        <f t="shared" si="74"/>
        <v/>
      </c>
      <c r="AM185" s="26" t="str">
        <f t="shared" si="75"/>
        <v/>
      </c>
      <c r="AN185" s="26">
        <f t="shared" si="76"/>
        <v>1</v>
      </c>
      <c r="AO185" s="26">
        <f t="shared" si="82"/>
        <v>122</v>
      </c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</row>
    <row r="186" spans="1:64" s="31" customFormat="1" x14ac:dyDescent="0.35">
      <c r="A186" s="31" t="s">
        <v>102</v>
      </c>
      <c r="B186" s="32">
        <v>44010</v>
      </c>
      <c r="D186" s="31" t="str">
        <f t="shared" si="77"/>
        <v/>
      </c>
      <c r="E186" s="33"/>
      <c r="F186" s="33"/>
      <c r="G186" s="33">
        <v>0.33680555555555602</v>
      </c>
      <c r="H186" s="33">
        <v>0.5</v>
      </c>
      <c r="I186" s="33">
        <v>0.54513888888888895</v>
      </c>
      <c r="J186" s="33">
        <f t="shared" si="83"/>
        <v>4.5138888888888951E-2</v>
      </c>
      <c r="K186" s="33">
        <v>0.70833333333333304</v>
      </c>
      <c r="L186" s="33"/>
      <c r="M186" s="33"/>
      <c r="N186" s="33">
        <f t="shared" si="78"/>
        <v>0.32638888888888806</v>
      </c>
      <c r="O186" s="33">
        <f t="shared" si="84"/>
        <v>0</v>
      </c>
      <c r="P186" s="33">
        <f t="shared" si="85"/>
        <v>0.32638888888888806</v>
      </c>
      <c r="Q186" s="33">
        <f t="shared" si="86"/>
        <v>0</v>
      </c>
      <c r="R186" s="34">
        <f t="shared" si="87"/>
        <v>-8.3266726846886741E-16</v>
      </c>
      <c r="S186" s="34">
        <f t="shared" si="88"/>
        <v>-1.4904744105592727E-13</v>
      </c>
      <c r="T186" s="34">
        <f t="shared" si="89"/>
        <v>-1.4904744105592727E-13</v>
      </c>
      <c r="U186" s="33">
        <f t="shared" si="90"/>
        <v>0</v>
      </c>
      <c r="V186" s="35"/>
      <c r="W186" s="47">
        <f t="shared" si="79"/>
        <v>0</v>
      </c>
      <c r="X186" s="49">
        <f t="shared" si="80"/>
        <v>0</v>
      </c>
      <c r="Y186" s="36" t="str">
        <f t="shared" si="91"/>
        <v>non</v>
      </c>
      <c r="AB186" s="33">
        <f t="shared" si="81"/>
        <v>0</v>
      </c>
      <c r="AE186" s="37" t="str">
        <f t="shared" si="67"/>
        <v/>
      </c>
      <c r="AF186" s="37" t="str">
        <f t="shared" si="68"/>
        <v/>
      </c>
      <c r="AG186" s="37" t="str">
        <f t="shared" si="69"/>
        <v/>
      </c>
      <c r="AH186" s="37" t="str">
        <f t="shared" si="70"/>
        <v/>
      </c>
      <c r="AI186" s="37" t="str">
        <f t="shared" si="71"/>
        <v/>
      </c>
      <c r="AJ186" s="37" t="str">
        <f t="shared" si="72"/>
        <v/>
      </c>
      <c r="AK186" s="37" t="str">
        <f t="shared" si="73"/>
        <v/>
      </c>
      <c r="AL186" s="37" t="str">
        <f t="shared" si="74"/>
        <v/>
      </c>
      <c r="AM186" s="37" t="str">
        <f t="shared" si="75"/>
        <v/>
      </c>
      <c r="AN186" s="37">
        <f t="shared" si="76"/>
        <v>0</v>
      </c>
      <c r="AO186" s="37">
        <f t="shared" si="82"/>
        <v>122</v>
      </c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</row>
    <row r="187" spans="1:64" s="31" customFormat="1" x14ac:dyDescent="0.35">
      <c r="A187" s="31" t="s">
        <v>103</v>
      </c>
      <c r="B187" s="32">
        <v>44011</v>
      </c>
      <c r="D187" s="31" t="str">
        <f t="shared" si="77"/>
        <v/>
      </c>
      <c r="E187" s="33"/>
      <c r="F187" s="33"/>
      <c r="G187" s="33">
        <v>0.33680555555555602</v>
      </c>
      <c r="H187" s="33">
        <v>0.5</v>
      </c>
      <c r="I187" s="33">
        <v>0.54513888888888895</v>
      </c>
      <c r="J187" s="33">
        <f t="shared" si="83"/>
        <v>4.5138888888888951E-2</v>
      </c>
      <c r="K187" s="33">
        <v>0.70833333333333304</v>
      </c>
      <c r="L187" s="33"/>
      <c r="M187" s="33"/>
      <c r="N187" s="33">
        <f t="shared" si="78"/>
        <v>0.32638888888888806</v>
      </c>
      <c r="O187" s="33">
        <f t="shared" si="84"/>
        <v>0</v>
      </c>
      <c r="P187" s="33">
        <f t="shared" si="85"/>
        <v>0.32638888888888806</v>
      </c>
      <c r="Q187" s="33">
        <f t="shared" si="86"/>
        <v>0</v>
      </c>
      <c r="R187" s="34">
        <f t="shared" si="87"/>
        <v>-8.3266726846886741E-16</v>
      </c>
      <c r="S187" s="34">
        <f t="shared" si="88"/>
        <v>-1.4988010832439613E-13</v>
      </c>
      <c r="T187" s="34">
        <f t="shared" si="89"/>
        <v>-1.4988010832439613E-13</v>
      </c>
      <c r="U187" s="33">
        <f t="shared" si="90"/>
        <v>0</v>
      </c>
      <c r="V187" s="35"/>
      <c r="W187" s="47">
        <f t="shared" si="79"/>
        <v>0</v>
      </c>
      <c r="X187" s="49">
        <f t="shared" si="80"/>
        <v>0</v>
      </c>
      <c r="Y187" s="36" t="str">
        <f t="shared" si="91"/>
        <v>non</v>
      </c>
      <c r="AB187" s="33">
        <f t="shared" si="81"/>
        <v>0</v>
      </c>
      <c r="AE187" s="37" t="str">
        <f t="shared" si="67"/>
        <v/>
      </c>
      <c r="AF187" s="37" t="str">
        <f t="shared" si="68"/>
        <v/>
      </c>
      <c r="AG187" s="37" t="str">
        <f t="shared" si="69"/>
        <v/>
      </c>
      <c r="AH187" s="37" t="str">
        <f t="shared" si="70"/>
        <v/>
      </c>
      <c r="AI187" s="37" t="str">
        <f t="shared" si="71"/>
        <v/>
      </c>
      <c r="AJ187" s="37" t="str">
        <f t="shared" si="72"/>
        <v/>
      </c>
      <c r="AK187" s="37" t="str">
        <f t="shared" si="73"/>
        <v/>
      </c>
      <c r="AL187" s="37" t="str">
        <f t="shared" si="74"/>
        <v/>
      </c>
      <c r="AM187" s="37" t="str">
        <f t="shared" si="75"/>
        <v/>
      </c>
      <c r="AN187" s="37">
        <f t="shared" si="76"/>
        <v>0</v>
      </c>
      <c r="AO187" s="37">
        <f t="shared" si="82"/>
        <v>122</v>
      </c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</row>
    <row r="188" spans="1:64" s="25" customFormat="1" x14ac:dyDescent="0.35">
      <c r="A188" t="s">
        <v>104</v>
      </c>
      <c r="B188" s="1">
        <v>44012</v>
      </c>
      <c r="C188"/>
      <c r="D188" t="str">
        <f t="shared" si="77"/>
        <v/>
      </c>
      <c r="E188" s="5"/>
      <c r="F188" s="5"/>
      <c r="G188" s="5">
        <v>0.33680555555555602</v>
      </c>
      <c r="H188" s="5">
        <v>0.5</v>
      </c>
      <c r="I188" s="5">
        <v>0.54513888888888895</v>
      </c>
      <c r="J188" s="5">
        <f t="shared" si="83"/>
        <v>4.5138888888888951E-2</v>
      </c>
      <c r="K188" s="5">
        <v>0.70833333333333304</v>
      </c>
      <c r="L188" s="5"/>
      <c r="M188" s="5"/>
      <c r="N188" s="5">
        <f t="shared" si="78"/>
        <v>0.32638888888888806</v>
      </c>
      <c r="O188" s="5">
        <f t="shared" si="84"/>
        <v>0</v>
      </c>
      <c r="P188" s="24">
        <f t="shared" si="85"/>
        <v>0.32638888888888806</v>
      </c>
      <c r="Q188" s="5">
        <f t="shared" si="86"/>
        <v>0</v>
      </c>
      <c r="R188" s="7">
        <f t="shared" si="87"/>
        <v>-8.3266726846886741E-16</v>
      </c>
      <c r="S188" s="7">
        <f t="shared" si="88"/>
        <v>-1.50712775592865E-13</v>
      </c>
      <c r="T188" s="7">
        <f t="shared" si="89"/>
        <v>-1.50712775592865E-13</v>
      </c>
      <c r="U188" s="5">
        <f t="shared" si="90"/>
        <v>0</v>
      </c>
      <c r="V188" s="30"/>
      <c r="W188" s="46">
        <f t="shared" si="79"/>
        <v>0</v>
      </c>
      <c r="X188" s="48">
        <f t="shared" si="80"/>
        <v>0</v>
      </c>
      <c r="Y188" s="6" t="str">
        <f t="shared" si="91"/>
        <v>non</v>
      </c>
      <c r="Z188"/>
      <c r="AA188"/>
      <c r="AB188" s="5">
        <f t="shared" si="81"/>
        <v>0</v>
      </c>
      <c r="AC188"/>
      <c r="AD188"/>
      <c r="AE188" s="26" t="str">
        <f t="shared" si="67"/>
        <v/>
      </c>
      <c r="AF188" s="26" t="str">
        <f t="shared" si="68"/>
        <v/>
      </c>
      <c r="AG188" s="26" t="str">
        <f t="shared" si="69"/>
        <v/>
      </c>
      <c r="AH188" s="26" t="str">
        <f t="shared" si="70"/>
        <v/>
      </c>
      <c r="AI188" s="26" t="str">
        <f t="shared" si="71"/>
        <v/>
      </c>
      <c r="AJ188" s="26" t="str">
        <f t="shared" si="72"/>
        <v/>
      </c>
      <c r="AK188" s="26" t="str">
        <f t="shared" si="73"/>
        <v/>
      </c>
      <c r="AL188" s="26" t="str">
        <f t="shared" si="74"/>
        <v/>
      </c>
      <c r="AM188" s="26" t="str">
        <f t="shared" si="75"/>
        <v/>
      </c>
      <c r="AN188" s="26">
        <f t="shared" si="76"/>
        <v>1</v>
      </c>
      <c r="AO188" s="26">
        <f t="shared" si="82"/>
        <v>123</v>
      </c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/>
      <c r="BD188"/>
      <c r="BE188"/>
      <c r="BF188"/>
      <c r="BG188"/>
      <c r="BH188"/>
      <c r="BI188"/>
      <c r="BJ188"/>
      <c r="BK188"/>
      <c r="BL188"/>
    </row>
    <row r="189" spans="1:64" x14ac:dyDescent="0.35">
      <c r="A189" t="s">
        <v>98</v>
      </c>
      <c r="B189" s="1">
        <v>44013</v>
      </c>
      <c r="D189" t="str">
        <f t="shared" si="77"/>
        <v/>
      </c>
      <c r="E189" s="5"/>
      <c r="F189" s="5"/>
      <c r="G189" s="5">
        <v>0.33680555555555602</v>
      </c>
      <c r="H189" s="5">
        <v>0.5</v>
      </c>
      <c r="I189" s="5">
        <v>0.54513888888888895</v>
      </c>
      <c r="J189" s="5">
        <f t="shared" si="83"/>
        <v>4.5138888888888951E-2</v>
      </c>
      <c r="K189" s="5">
        <v>0.70833333333333304</v>
      </c>
      <c r="L189" s="5"/>
      <c r="M189" s="5"/>
      <c r="N189" s="5">
        <f t="shared" si="78"/>
        <v>0.32638888888888806</v>
      </c>
      <c r="O189" s="5">
        <f t="shared" si="84"/>
        <v>0</v>
      </c>
      <c r="P189" s="24">
        <f t="shared" si="85"/>
        <v>0.32638888888888806</v>
      </c>
      <c r="Q189" s="5">
        <f t="shared" si="86"/>
        <v>0</v>
      </c>
      <c r="R189" s="7">
        <f t="shared" si="87"/>
        <v>-8.3266726846886741E-16</v>
      </c>
      <c r="S189" s="7">
        <f t="shared" si="88"/>
        <v>-1.5154544286133387E-13</v>
      </c>
      <c r="T189" s="7">
        <f t="shared" si="89"/>
        <v>-1.5154544286133387E-13</v>
      </c>
      <c r="U189" s="5">
        <f t="shared" si="90"/>
        <v>0</v>
      </c>
      <c r="V189" s="30"/>
      <c r="W189" s="46">
        <f t="shared" si="79"/>
        <v>0</v>
      </c>
      <c r="X189" s="48">
        <f t="shared" si="80"/>
        <v>0</v>
      </c>
      <c r="Y189" s="6" t="str">
        <f t="shared" si="91"/>
        <v>non</v>
      </c>
      <c r="AB189" s="5">
        <f t="shared" si="81"/>
        <v>0</v>
      </c>
      <c r="AE189" s="26" t="str">
        <f t="shared" si="67"/>
        <v/>
      </c>
      <c r="AF189" s="26" t="str">
        <f t="shared" si="68"/>
        <v/>
      </c>
      <c r="AG189" s="26" t="str">
        <f t="shared" si="69"/>
        <v/>
      </c>
      <c r="AH189" s="26" t="str">
        <f t="shared" si="70"/>
        <v/>
      </c>
      <c r="AI189" s="26" t="str">
        <f t="shared" si="71"/>
        <v/>
      </c>
      <c r="AJ189" s="26" t="str">
        <f t="shared" si="72"/>
        <v/>
      </c>
      <c r="AK189" s="26" t="str">
        <f t="shared" si="73"/>
        <v/>
      </c>
      <c r="AL189" s="26" t="str">
        <f t="shared" si="74"/>
        <v/>
      </c>
      <c r="AM189" s="26" t="str">
        <f t="shared" si="75"/>
        <v/>
      </c>
      <c r="AN189" s="26">
        <f t="shared" si="76"/>
        <v>1</v>
      </c>
      <c r="AO189" s="26">
        <f t="shared" si="82"/>
        <v>124</v>
      </c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</row>
    <row r="190" spans="1:64" x14ac:dyDescent="0.35">
      <c r="A190" t="s">
        <v>99</v>
      </c>
      <c r="B190" s="1">
        <v>44014</v>
      </c>
      <c r="D190" t="str">
        <f t="shared" si="77"/>
        <v/>
      </c>
      <c r="E190" s="5"/>
      <c r="F190" s="5"/>
      <c r="G190" s="5">
        <v>0.33680555555555602</v>
      </c>
      <c r="H190" s="5">
        <v>0.5</v>
      </c>
      <c r="I190" s="5">
        <v>0.54513888888888895</v>
      </c>
      <c r="J190" s="5">
        <f t="shared" si="83"/>
        <v>4.5138888888888951E-2</v>
      </c>
      <c r="K190" s="5">
        <v>0.70833333333333304</v>
      </c>
      <c r="L190" s="5"/>
      <c r="M190" s="5"/>
      <c r="N190" s="5">
        <f t="shared" si="78"/>
        <v>0.32638888888888806</v>
      </c>
      <c r="O190" s="5">
        <f t="shared" si="84"/>
        <v>0</v>
      </c>
      <c r="P190" s="24">
        <f t="shared" si="85"/>
        <v>0.32638888888888806</v>
      </c>
      <c r="Q190" s="5">
        <f t="shared" si="86"/>
        <v>0</v>
      </c>
      <c r="R190" s="7">
        <f t="shared" si="87"/>
        <v>-8.3266726846886741E-16</v>
      </c>
      <c r="S190" s="7">
        <f t="shared" si="88"/>
        <v>-1.5237811012980274E-13</v>
      </c>
      <c r="T190" s="7">
        <f t="shared" si="89"/>
        <v>-1.5237811012980274E-13</v>
      </c>
      <c r="U190" s="5">
        <f t="shared" si="90"/>
        <v>0</v>
      </c>
      <c r="V190" s="30"/>
      <c r="W190" s="46">
        <f t="shared" si="79"/>
        <v>0</v>
      </c>
      <c r="X190" s="48">
        <f t="shared" si="80"/>
        <v>0</v>
      </c>
      <c r="Y190" s="6" t="str">
        <f t="shared" si="91"/>
        <v>non</v>
      </c>
      <c r="AB190" s="5">
        <f t="shared" si="81"/>
        <v>0</v>
      </c>
      <c r="AE190" s="26" t="str">
        <f t="shared" si="67"/>
        <v/>
      </c>
      <c r="AF190" s="26" t="str">
        <f t="shared" si="68"/>
        <v/>
      </c>
      <c r="AG190" s="26" t="str">
        <f t="shared" si="69"/>
        <v/>
      </c>
      <c r="AH190" s="26" t="str">
        <f t="shared" si="70"/>
        <v/>
      </c>
      <c r="AI190" s="26" t="str">
        <f t="shared" si="71"/>
        <v/>
      </c>
      <c r="AJ190" s="26" t="str">
        <f t="shared" si="72"/>
        <v/>
      </c>
      <c r="AK190" s="26" t="str">
        <f t="shared" si="73"/>
        <v/>
      </c>
      <c r="AL190" s="26" t="str">
        <f t="shared" si="74"/>
        <v/>
      </c>
      <c r="AM190" s="26" t="str">
        <f t="shared" si="75"/>
        <v/>
      </c>
      <c r="AN190" s="26">
        <f t="shared" si="76"/>
        <v>1</v>
      </c>
      <c r="AO190" s="26">
        <f t="shared" si="82"/>
        <v>125</v>
      </c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</row>
    <row r="191" spans="1:64" x14ac:dyDescent="0.35">
      <c r="A191" t="s">
        <v>100</v>
      </c>
      <c r="B191" s="1">
        <v>44015</v>
      </c>
      <c r="D191" t="str">
        <f t="shared" si="77"/>
        <v/>
      </c>
      <c r="E191" s="5"/>
      <c r="F191" s="5"/>
      <c r="G191" s="5">
        <v>0.33680555555555602</v>
      </c>
      <c r="H191" s="5">
        <v>0.5</v>
      </c>
      <c r="I191" s="5">
        <v>0.54513888888888895</v>
      </c>
      <c r="J191" s="5">
        <f t="shared" si="83"/>
        <v>4.5138888888888951E-2</v>
      </c>
      <c r="K191" s="5">
        <v>0.70833333333333304</v>
      </c>
      <c r="L191" s="5"/>
      <c r="M191" s="5"/>
      <c r="N191" s="5">
        <f t="shared" si="78"/>
        <v>0.32638888888888806</v>
      </c>
      <c r="O191" s="5">
        <f t="shared" si="84"/>
        <v>0</v>
      </c>
      <c r="P191" s="24">
        <f t="shared" si="85"/>
        <v>0.32638888888888806</v>
      </c>
      <c r="Q191" s="5">
        <f t="shared" si="86"/>
        <v>0</v>
      </c>
      <c r="R191" s="7">
        <f t="shared" si="87"/>
        <v>-8.3266726846886741E-16</v>
      </c>
      <c r="S191" s="7">
        <f t="shared" si="88"/>
        <v>-1.532107773982716E-13</v>
      </c>
      <c r="T191" s="7">
        <f t="shared" si="89"/>
        <v>-1.532107773982716E-13</v>
      </c>
      <c r="U191" s="5">
        <f t="shared" si="90"/>
        <v>0</v>
      </c>
      <c r="V191" s="30"/>
      <c r="W191" s="46">
        <f t="shared" si="79"/>
        <v>0</v>
      </c>
      <c r="X191" s="48">
        <f t="shared" si="80"/>
        <v>0</v>
      </c>
      <c r="Y191" s="6" t="str">
        <f t="shared" si="91"/>
        <v>non</v>
      </c>
      <c r="AB191" s="5">
        <f t="shared" si="81"/>
        <v>0</v>
      </c>
      <c r="AE191" s="26" t="str">
        <f t="shared" si="67"/>
        <v/>
      </c>
      <c r="AF191" s="26" t="str">
        <f t="shared" si="68"/>
        <v/>
      </c>
      <c r="AG191" s="26" t="str">
        <f t="shared" si="69"/>
        <v/>
      </c>
      <c r="AH191" s="26" t="str">
        <f t="shared" si="70"/>
        <v/>
      </c>
      <c r="AI191" s="26" t="str">
        <f t="shared" si="71"/>
        <v/>
      </c>
      <c r="AJ191" s="26" t="str">
        <f t="shared" si="72"/>
        <v/>
      </c>
      <c r="AK191" s="26" t="str">
        <f t="shared" si="73"/>
        <v/>
      </c>
      <c r="AL191" s="26" t="str">
        <f t="shared" si="74"/>
        <v/>
      </c>
      <c r="AM191" s="26" t="str">
        <f t="shared" si="75"/>
        <v/>
      </c>
      <c r="AN191" s="26">
        <f t="shared" si="76"/>
        <v>1</v>
      </c>
      <c r="AO191" s="26">
        <f t="shared" si="82"/>
        <v>126</v>
      </c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</row>
    <row r="192" spans="1:64" x14ac:dyDescent="0.35">
      <c r="A192" t="s">
        <v>101</v>
      </c>
      <c r="B192" s="1">
        <v>44016</v>
      </c>
      <c r="D192" t="str">
        <f t="shared" si="77"/>
        <v/>
      </c>
      <c r="E192" s="5"/>
      <c r="F192" s="5"/>
      <c r="G192" s="5">
        <v>0.33680555555555602</v>
      </c>
      <c r="H192" s="5">
        <v>0.5</v>
      </c>
      <c r="I192" s="5">
        <v>0.54513888888888895</v>
      </c>
      <c r="J192" s="5">
        <f t="shared" si="83"/>
        <v>4.5138888888888951E-2</v>
      </c>
      <c r="K192" s="5">
        <v>0.70833333333333304</v>
      </c>
      <c r="L192" s="5"/>
      <c r="M192" s="5"/>
      <c r="N192" s="5">
        <f t="shared" si="78"/>
        <v>0.32638888888888806</v>
      </c>
      <c r="O192" s="5">
        <f t="shared" si="84"/>
        <v>0</v>
      </c>
      <c r="P192" s="24">
        <f t="shared" si="85"/>
        <v>0.32638888888888806</v>
      </c>
      <c r="Q192" s="5">
        <f t="shared" si="86"/>
        <v>0</v>
      </c>
      <c r="R192" s="7">
        <f t="shared" si="87"/>
        <v>-8.3266726846886741E-16</v>
      </c>
      <c r="S192" s="7">
        <f t="shared" si="88"/>
        <v>-1.5404344466674047E-13</v>
      </c>
      <c r="T192" s="7">
        <f t="shared" si="89"/>
        <v>-1.5404344466674047E-13</v>
      </c>
      <c r="U192" s="5">
        <f t="shared" si="90"/>
        <v>0</v>
      </c>
      <c r="V192" s="30"/>
      <c r="W192" s="46">
        <f t="shared" si="79"/>
        <v>0</v>
      </c>
      <c r="X192" s="48">
        <f t="shared" si="80"/>
        <v>0</v>
      </c>
      <c r="Y192" s="6" t="str">
        <f t="shared" si="91"/>
        <v>non</v>
      </c>
      <c r="AB192" s="5">
        <f t="shared" si="81"/>
        <v>0</v>
      </c>
      <c r="AE192" s="26" t="str">
        <f t="shared" si="67"/>
        <v/>
      </c>
      <c r="AF192" s="26" t="str">
        <f t="shared" si="68"/>
        <v/>
      </c>
      <c r="AG192" s="26" t="str">
        <f t="shared" si="69"/>
        <v/>
      </c>
      <c r="AH192" s="26" t="str">
        <f t="shared" si="70"/>
        <v/>
      </c>
      <c r="AI192" s="26" t="str">
        <f t="shared" si="71"/>
        <v/>
      </c>
      <c r="AJ192" s="26" t="str">
        <f t="shared" si="72"/>
        <v/>
      </c>
      <c r="AK192" s="26" t="str">
        <f t="shared" si="73"/>
        <v/>
      </c>
      <c r="AL192" s="26" t="str">
        <f t="shared" si="74"/>
        <v/>
      </c>
      <c r="AM192" s="26" t="str">
        <f t="shared" si="75"/>
        <v/>
      </c>
      <c r="AN192" s="26">
        <f t="shared" si="76"/>
        <v>1</v>
      </c>
      <c r="AO192" s="26">
        <f t="shared" si="82"/>
        <v>127</v>
      </c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</row>
    <row r="193" spans="1:64" s="31" customFormat="1" x14ac:dyDescent="0.35">
      <c r="A193" s="31" t="s">
        <v>102</v>
      </c>
      <c r="B193" s="32">
        <v>44017</v>
      </c>
      <c r="D193" s="31" t="str">
        <f t="shared" si="77"/>
        <v/>
      </c>
      <c r="E193" s="33"/>
      <c r="F193" s="33"/>
      <c r="G193" s="33">
        <v>0.33680555555555602</v>
      </c>
      <c r="H193" s="33">
        <v>0.5</v>
      </c>
      <c r="I193" s="33">
        <v>0.54513888888888895</v>
      </c>
      <c r="J193" s="33">
        <f t="shared" si="83"/>
        <v>4.5138888888888951E-2</v>
      </c>
      <c r="K193" s="33">
        <v>0.70833333333333304</v>
      </c>
      <c r="L193" s="33"/>
      <c r="M193" s="33"/>
      <c r="N193" s="33">
        <f t="shared" si="78"/>
        <v>0.32638888888888806</v>
      </c>
      <c r="O193" s="33">
        <f t="shared" si="84"/>
        <v>0</v>
      </c>
      <c r="P193" s="33">
        <f t="shared" si="85"/>
        <v>0.32638888888888806</v>
      </c>
      <c r="Q193" s="33">
        <f t="shared" si="86"/>
        <v>0</v>
      </c>
      <c r="R193" s="34">
        <f t="shared" si="87"/>
        <v>-8.3266726846886741E-16</v>
      </c>
      <c r="S193" s="34">
        <f t="shared" si="88"/>
        <v>-1.5487611193520934E-13</v>
      </c>
      <c r="T193" s="34">
        <f t="shared" si="89"/>
        <v>-1.5487611193520934E-13</v>
      </c>
      <c r="U193" s="33">
        <f t="shared" si="90"/>
        <v>0</v>
      </c>
      <c r="V193" s="35"/>
      <c r="W193" s="47">
        <f t="shared" si="79"/>
        <v>0</v>
      </c>
      <c r="X193" s="49">
        <f t="shared" si="80"/>
        <v>0</v>
      </c>
      <c r="Y193" s="36" t="str">
        <f t="shared" si="91"/>
        <v>non</v>
      </c>
      <c r="AB193" s="33">
        <f t="shared" si="81"/>
        <v>0</v>
      </c>
      <c r="AE193" s="37" t="str">
        <f t="shared" si="67"/>
        <v/>
      </c>
      <c r="AF193" s="37" t="str">
        <f t="shared" si="68"/>
        <v/>
      </c>
      <c r="AG193" s="37" t="str">
        <f t="shared" si="69"/>
        <v/>
      </c>
      <c r="AH193" s="37" t="str">
        <f t="shared" si="70"/>
        <v/>
      </c>
      <c r="AI193" s="37" t="str">
        <f t="shared" si="71"/>
        <v/>
      </c>
      <c r="AJ193" s="37" t="str">
        <f t="shared" si="72"/>
        <v/>
      </c>
      <c r="AK193" s="37" t="str">
        <f t="shared" si="73"/>
        <v/>
      </c>
      <c r="AL193" s="37" t="str">
        <f t="shared" si="74"/>
        <v/>
      </c>
      <c r="AM193" s="37" t="str">
        <f t="shared" si="75"/>
        <v/>
      </c>
      <c r="AN193" s="37">
        <f t="shared" si="76"/>
        <v>0</v>
      </c>
      <c r="AO193" s="37">
        <f t="shared" si="82"/>
        <v>127</v>
      </c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</row>
    <row r="194" spans="1:64" s="31" customFormat="1" x14ac:dyDescent="0.35">
      <c r="A194" s="31" t="s">
        <v>103</v>
      </c>
      <c r="B194" s="32">
        <v>44018</v>
      </c>
      <c r="D194" s="31" t="str">
        <f t="shared" si="77"/>
        <v/>
      </c>
      <c r="E194" s="33"/>
      <c r="F194" s="33"/>
      <c r="G194" s="33">
        <v>0.33680555555555602</v>
      </c>
      <c r="H194" s="33">
        <v>0.5</v>
      </c>
      <c r="I194" s="33">
        <v>0.54513888888888895</v>
      </c>
      <c r="J194" s="33">
        <f t="shared" si="83"/>
        <v>4.5138888888888951E-2</v>
      </c>
      <c r="K194" s="33">
        <v>0.70833333333333304</v>
      </c>
      <c r="L194" s="33"/>
      <c r="M194" s="33"/>
      <c r="N194" s="33">
        <f t="shared" si="78"/>
        <v>0.32638888888888806</v>
      </c>
      <c r="O194" s="33">
        <f t="shared" si="84"/>
        <v>0</v>
      </c>
      <c r="P194" s="33">
        <f t="shared" si="85"/>
        <v>0.32638888888888806</v>
      </c>
      <c r="Q194" s="33">
        <f t="shared" si="86"/>
        <v>0</v>
      </c>
      <c r="R194" s="34">
        <f t="shared" si="87"/>
        <v>-8.3266726846886741E-16</v>
      </c>
      <c r="S194" s="34">
        <f t="shared" si="88"/>
        <v>-1.557087792036782E-13</v>
      </c>
      <c r="T194" s="34">
        <f t="shared" si="89"/>
        <v>-1.557087792036782E-13</v>
      </c>
      <c r="U194" s="33">
        <f t="shared" si="90"/>
        <v>0</v>
      </c>
      <c r="V194" s="35"/>
      <c r="W194" s="47">
        <f t="shared" si="79"/>
        <v>0</v>
      </c>
      <c r="X194" s="49">
        <f t="shared" si="80"/>
        <v>0</v>
      </c>
      <c r="Y194" s="36" t="str">
        <f t="shared" si="91"/>
        <v>non</v>
      </c>
      <c r="AB194" s="33">
        <f t="shared" si="81"/>
        <v>0</v>
      </c>
      <c r="AE194" s="37" t="str">
        <f t="shared" si="67"/>
        <v/>
      </c>
      <c r="AF194" s="37" t="str">
        <f t="shared" si="68"/>
        <v/>
      </c>
      <c r="AG194" s="37" t="str">
        <f t="shared" si="69"/>
        <v/>
      </c>
      <c r="AH194" s="37" t="str">
        <f t="shared" si="70"/>
        <v/>
      </c>
      <c r="AI194" s="37" t="str">
        <f t="shared" si="71"/>
        <v/>
      </c>
      <c r="AJ194" s="37" t="str">
        <f t="shared" si="72"/>
        <v/>
      </c>
      <c r="AK194" s="37" t="str">
        <f t="shared" si="73"/>
        <v/>
      </c>
      <c r="AL194" s="37" t="str">
        <f t="shared" si="74"/>
        <v/>
      </c>
      <c r="AM194" s="37" t="str">
        <f t="shared" si="75"/>
        <v/>
      </c>
      <c r="AN194" s="37">
        <f t="shared" si="76"/>
        <v>0</v>
      </c>
      <c r="AO194" s="37">
        <f t="shared" si="82"/>
        <v>127</v>
      </c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</row>
    <row r="195" spans="1:64" s="25" customFormat="1" x14ac:dyDescent="0.35">
      <c r="A195" t="s">
        <v>104</v>
      </c>
      <c r="B195" s="1">
        <v>44019</v>
      </c>
      <c r="C195"/>
      <c r="D195" t="str">
        <f t="shared" si="77"/>
        <v/>
      </c>
      <c r="E195" s="5"/>
      <c r="F195" s="5"/>
      <c r="G195" s="5">
        <v>0.33680555555555602</v>
      </c>
      <c r="H195" s="5">
        <v>0.5</v>
      </c>
      <c r="I195" s="5">
        <v>0.54513888888888895</v>
      </c>
      <c r="J195" s="5">
        <f t="shared" si="83"/>
        <v>4.5138888888888951E-2</v>
      </c>
      <c r="K195" s="5">
        <v>0.70833333333333304</v>
      </c>
      <c r="L195" s="5"/>
      <c r="M195" s="5"/>
      <c r="N195" s="5">
        <f t="shared" si="78"/>
        <v>0.32638888888888806</v>
      </c>
      <c r="O195" s="5">
        <f t="shared" si="84"/>
        <v>0</v>
      </c>
      <c r="P195" s="24">
        <f t="shared" si="85"/>
        <v>0.32638888888888806</v>
      </c>
      <c r="Q195" s="5">
        <f t="shared" si="86"/>
        <v>0</v>
      </c>
      <c r="R195" s="7">
        <f t="shared" si="87"/>
        <v>-8.3266726846886741E-16</v>
      </c>
      <c r="S195" s="7">
        <f t="shared" si="88"/>
        <v>-1.5654144647214707E-13</v>
      </c>
      <c r="T195" s="7">
        <f t="shared" si="89"/>
        <v>-1.5654144647214707E-13</v>
      </c>
      <c r="U195" s="5">
        <f t="shared" si="90"/>
        <v>0</v>
      </c>
      <c r="V195" s="30"/>
      <c r="W195" s="46">
        <f t="shared" si="79"/>
        <v>0</v>
      </c>
      <c r="X195" s="48">
        <f t="shared" si="80"/>
        <v>0</v>
      </c>
      <c r="Y195" s="6" t="str">
        <f t="shared" si="91"/>
        <v>non</v>
      </c>
      <c r="Z195"/>
      <c r="AA195"/>
      <c r="AB195" s="5">
        <f t="shared" si="81"/>
        <v>0</v>
      </c>
      <c r="AC195"/>
      <c r="AD195"/>
      <c r="AE195" s="26" t="str">
        <f t="shared" si="67"/>
        <v/>
      </c>
      <c r="AF195" s="26" t="str">
        <f t="shared" si="68"/>
        <v/>
      </c>
      <c r="AG195" s="26" t="str">
        <f t="shared" si="69"/>
        <v/>
      </c>
      <c r="AH195" s="26" t="str">
        <f t="shared" si="70"/>
        <v/>
      </c>
      <c r="AI195" s="26" t="str">
        <f t="shared" si="71"/>
        <v/>
      </c>
      <c r="AJ195" s="26" t="str">
        <f t="shared" si="72"/>
        <v/>
      </c>
      <c r="AK195" s="26" t="str">
        <f t="shared" si="73"/>
        <v/>
      </c>
      <c r="AL195" s="26" t="str">
        <f t="shared" si="74"/>
        <v/>
      </c>
      <c r="AM195" s="26" t="str">
        <f t="shared" si="75"/>
        <v/>
      </c>
      <c r="AN195" s="26">
        <f t="shared" si="76"/>
        <v>1</v>
      </c>
      <c r="AO195" s="26">
        <f t="shared" si="82"/>
        <v>128</v>
      </c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/>
      <c r="BD195"/>
      <c r="BE195"/>
      <c r="BF195"/>
      <c r="BG195"/>
      <c r="BH195"/>
      <c r="BI195"/>
      <c r="BJ195"/>
      <c r="BK195"/>
      <c r="BL195"/>
    </row>
    <row r="196" spans="1:64" x14ac:dyDescent="0.35">
      <c r="A196" t="s">
        <v>98</v>
      </c>
      <c r="B196" s="1">
        <v>44020</v>
      </c>
      <c r="D196" t="str">
        <f t="shared" si="77"/>
        <v/>
      </c>
      <c r="E196" s="5"/>
      <c r="F196" s="5"/>
      <c r="G196" s="5">
        <v>0.33680555555555602</v>
      </c>
      <c r="H196" s="5">
        <v>0.5</v>
      </c>
      <c r="I196" s="5">
        <v>0.54513888888888895</v>
      </c>
      <c r="J196" s="5">
        <f t="shared" si="83"/>
        <v>4.5138888888888951E-2</v>
      </c>
      <c r="K196" s="5">
        <v>0.70833333333333304</v>
      </c>
      <c r="L196" s="5"/>
      <c r="M196" s="5"/>
      <c r="N196" s="5">
        <f t="shared" si="78"/>
        <v>0.32638888888888806</v>
      </c>
      <c r="O196" s="5">
        <f t="shared" si="84"/>
        <v>0</v>
      </c>
      <c r="P196" s="24">
        <f t="shared" si="85"/>
        <v>0.32638888888888806</v>
      </c>
      <c r="Q196" s="5">
        <f t="shared" si="86"/>
        <v>0</v>
      </c>
      <c r="R196" s="7">
        <f t="shared" si="87"/>
        <v>-8.3266726846886741E-16</v>
      </c>
      <c r="S196" s="7">
        <f t="shared" si="88"/>
        <v>-1.5737411374061594E-13</v>
      </c>
      <c r="T196" s="7">
        <f t="shared" si="89"/>
        <v>-1.5737411374061594E-13</v>
      </c>
      <c r="U196" s="5">
        <f t="shared" si="90"/>
        <v>0</v>
      </c>
      <c r="V196" s="30"/>
      <c r="W196" s="46">
        <f t="shared" si="79"/>
        <v>0</v>
      </c>
      <c r="X196" s="48">
        <f t="shared" si="80"/>
        <v>0</v>
      </c>
      <c r="Y196" s="6" t="str">
        <f t="shared" si="91"/>
        <v>non</v>
      </c>
      <c r="AB196" s="5">
        <f t="shared" si="81"/>
        <v>0</v>
      </c>
      <c r="AE196" s="26" t="str">
        <f t="shared" si="67"/>
        <v/>
      </c>
      <c r="AF196" s="26" t="str">
        <f t="shared" si="68"/>
        <v/>
      </c>
      <c r="AG196" s="26" t="str">
        <f t="shared" si="69"/>
        <v/>
      </c>
      <c r="AH196" s="26" t="str">
        <f t="shared" si="70"/>
        <v/>
      </c>
      <c r="AI196" s="26" t="str">
        <f t="shared" si="71"/>
        <v/>
      </c>
      <c r="AJ196" s="26" t="str">
        <f t="shared" si="72"/>
        <v/>
      </c>
      <c r="AK196" s="26" t="str">
        <f t="shared" si="73"/>
        <v/>
      </c>
      <c r="AL196" s="26" t="str">
        <f t="shared" si="74"/>
        <v/>
      </c>
      <c r="AM196" s="26" t="str">
        <f t="shared" si="75"/>
        <v/>
      </c>
      <c r="AN196" s="26">
        <f t="shared" si="76"/>
        <v>1</v>
      </c>
      <c r="AO196" s="26">
        <f t="shared" si="82"/>
        <v>129</v>
      </c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</row>
    <row r="197" spans="1:64" x14ac:dyDescent="0.35">
      <c r="A197" t="s">
        <v>99</v>
      </c>
      <c r="B197" s="1">
        <v>44021</v>
      </c>
      <c r="D197" t="str">
        <f t="shared" si="77"/>
        <v/>
      </c>
      <c r="E197" s="5"/>
      <c r="F197" s="5"/>
      <c r="G197" s="5">
        <v>0.33680555555555602</v>
      </c>
      <c r="H197" s="5">
        <v>0.5</v>
      </c>
      <c r="I197" s="5">
        <v>0.54513888888888895</v>
      </c>
      <c r="J197" s="5">
        <f t="shared" si="83"/>
        <v>4.5138888888888951E-2</v>
      </c>
      <c r="K197" s="5">
        <v>0.70833333333333304</v>
      </c>
      <c r="L197" s="5"/>
      <c r="M197" s="5"/>
      <c r="N197" s="5">
        <f t="shared" si="78"/>
        <v>0.32638888888888806</v>
      </c>
      <c r="O197" s="5">
        <f t="shared" si="84"/>
        <v>0</v>
      </c>
      <c r="P197" s="24">
        <f t="shared" si="85"/>
        <v>0.32638888888888806</v>
      </c>
      <c r="Q197" s="5">
        <f t="shared" si="86"/>
        <v>0</v>
      </c>
      <c r="R197" s="7">
        <f t="shared" si="87"/>
        <v>-8.3266726846886741E-16</v>
      </c>
      <c r="S197" s="7">
        <f t="shared" si="88"/>
        <v>-1.5820678100908481E-13</v>
      </c>
      <c r="T197" s="7">
        <f t="shared" si="89"/>
        <v>-1.5820678100908481E-13</v>
      </c>
      <c r="U197" s="5">
        <f t="shared" si="90"/>
        <v>0</v>
      </c>
      <c r="V197" s="30"/>
      <c r="W197" s="46">
        <f t="shared" si="79"/>
        <v>0</v>
      </c>
      <c r="X197" s="48">
        <f t="shared" si="80"/>
        <v>0</v>
      </c>
      <c r="Y197" s="6" t="str">
        <f t="shared" si="91"/>
        <v>non</v>
      </c>
      <c r="AB197" s="5">
        <f t="shared" si="81"/>
        <v>0</v>
      </c>
      <c r="AE197" s="26" t="str">
        <f t="shared" si="67"/>
        <v/>
      </c>
      <c r="AF197" s="26" t="str">
        <f t="shared" si="68"/>
        <v/>
      </c>
      <c r="AG197" s="26" t="str">
        <f t="shared" si="69"/>
        <v/>
      </c>
      <c r="AH197" s="26" t="str">
        <f t="shared" si="70"/>
        <v/>
      </c>
      <c r="AI197" s="26" t="str">
        <f t="shared" si="71"/>
        <v/>
      </c>
      <c r="AJ197" s="26" t="str">
        <f t="shared" si="72"/>
        <v/>
      </c>
      <c r="AK197" s="26" t="str">
        <f t="shared" si="73"/>
        <v/>
      </c>
      <c r="AL197" s="26" t="str">
        <f t="shared" si="74"/>
        <v/>
      </c>
      <c r="AM197" s="26" t="str">
        <f t="shared" si="75"/>
        <v/>
      </c>
      <c r="AN197" s="26">
        <f t="shared" si="76"/>
        <v>1</v>
      </c>
      <c r="AO197" s="26">
        <f t="shared" si="82"/>
        <v>130</v>
      </c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</row>
    <row r="198" spans="1:64" x14ac:dyDescent="0.35">
      <c r="A198" t="s">
        <v>100</v>
      </c>
      <c r="B198" s="1">
        <v>44022</v>
      </c>
      <c r="D198" t="str">
        <f t="shared" si="77"/>
        <v/>
      </c>
      <c r="E198" s="5"/>
      <c r="F198" s="5"/>
      <c r="G198" s="5">
        <v>0.33680555555555602</v>
      </c>
      <c r="H198" s="5">
        <v>0.5</v>
      </c>
      <c r="I198" s="5">
        <v>0.54513888888888895</v>
      </c>
      <c r="J198" s="5">
        <f t="shared" si="83"/>
        <v>4.5138888888888951E-2</v>
      </c>
      <c r="K198" s="5">
        <v>0.70833333333333304</v>
      </c>
      <c r="L198" s="5"/>
      <c r="M198" s="5"/>
      <c r="N198" s="5">
        <f t="shared" si="78"/>
        <v>0.32638888888888806</v>
      </c>
      <c r="O198" s="5">
        <f t="shared" si="84"/>
        <v>0</v>
      </c>
      <c r="P198" s="24">
        <f t="shared" si="85"/>
        <v>0.32638888888888806</v>
      </c>
      <c r="Q198" s="5">
        <f t="shared" si="86"/>
        <v>0</v>
      </c>
      <c r="R198" s="7">
        <f t="shared" si="87"/>
        <v>-8.3266726846886741E-16</v>
      </c>
      <c r="S198" s="7">
        <f t="shared" si="88"/>
        <v>-1.5903944827755367E-13</v>
      </c>
      <c r="T198" s="7">
        <f t="shared" si="89"/>
        <v>-1.5903944827755367E-13</v>
      </c>
      <c r="U198" s="5">
        <f t="shared" si="90"/>
        <v>0</v>
      </c>
      <c r="V198" s="30"/>
      <c r="W198" s="46">
        <f t="shared" si="79"/>
        <v>0</v>
      </c>
      <c r="X198" s="48">
        <f t="shared" si="80"/>
        <v>0</v>
      </c>
      <c r="Y198" s="6" t="str">
        <f t="shared" si="91"/>
        <v>non</v>
      </c>
      <c r="AB198" s="5">
        <f t="shared" si="81"/>
        <v>0</v>
      </c>
      <c r="AE198" s="26" t="str">
        <f t="shared" si="67"/>
        <v/>
      </c>
      <c r="AF198" s="26" t="str">
        <f t="shared" si="68"/>
        <v/>
      </c>
      <c r="AG198" s="26" t="str">
        <f t="shared" si="69"/>
        <v/>
      </c>
      <c r="AH198" s="26" t="str">
        <f t="shared" si="70"/>
        <v/>
      </c>
      <c r="AI198" s="26" t="str">
        <f t="shared" si="71"/>
        <v/>
      </c>
      <c r="AJ198" s="26" t="str">
        <f t="shared" si="72"/>
        <v/>
      </c>
      <c r="AK198" s="26" t="str">
        <f t="shared" si="73"/>
        <v/>
      </c>
      <c r="AL198" s="26" t="str">
        <f t="shared" si="74"/>
        <v/>
      </c>
      <c r="AM198" s="26" t="str">
        <f t="shared" si="75"/>
        <v/>
      </c>
      <c r="AN198" s="26">
        <f t="shared" si="76"/>
        <v>1</v>
      </c>
      <c r="AO198" s="26">
        <f t="shared" si="82"/>
        <v>131</v>
      </c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</row>
    <row r="199" spans="1:64" x14ac:dyDescent="0.35">
      <c r="A199" t="s">
        <v>101</v>
      </c>
      <c r="B199" s="1">
        <v>44023</v>
      </c>
      <c r="D199" t="str">
        <f t="shared" si="77"/>
        <v/>
      </c>
      <c r="E199" s="5"/>
      <c r="F199" s="5"/>
      <c r="G199" s="5">
        <v>0.33680555555555602</v>
      </c>
      <c r="H199" s="5">
        <v>0.5</v>
      </c>
      <c r="I199" s="5">
        <v>0.54513888888888895</v>
      </c>
      <c r="J199" s="5">
        <f t="shared" si="83"/>
        <v>4.5138888888888951E-2</v>
      </c>
      <c r="K199" s="5">
        <v>0.70833333333333304</v>
      </c>
      <c r="L199" s="5"/>
      <c r="M199" s="5"/>
      <c r="N199" s="5">
        <f t="shared" si="78"/>
        <v>0.32638888888888806</v>
      </c>
      <c r="O199" s="5">
        <f t="shared" si="84"/>
        <v>0</v>
      </c>
      <c r="P199" s="24">
        <f t="shared" si="85"/>
        <v>0.32638888888888806</v>
      </c>
      <c r="Q199" s="5">
        <f t="shared" si="86"/>
        <v>0</v>
      </c>
      <c r="R199" s="7">
        <f t="shared" si="87"/>
        <v>-8.3266726846886741E-16</v>
      </c>
      <c r="S199" s="7">
        <f t="shared" si="88"/>
        <v>-1.5987211554602254E-13</v>
      </c>
      <c r="T199" s="7">
        <f t="shared" si="89"/>
        <v>-1.5987211554602254E-13</v>
      </c>
      <c r="U199" s="5">
        <f t="shared" si="90"/>
        <v>0</v>
      </c>
      <c r="V199" s="30"/>
      <c r="W199" s="46">
        <f t="shared" si="79"/>
        <v>0</v>
      </c>
      <c r="X199" s="48">
        <f t="shared" si="80"/>
        <v>0</v>
      </c>
      <c r="Y199" s="6" t="str">
        <f t="shared" si="91"/>
        <v>non</v>
      </c>
      <c r="AB199" s="5">
        <f t="shared" si="81"/>
        <v>0</v>
      </c>
      <c r="AE199" s="26" t="str">
        <f t="shared" si="67"/>
        <v/>
      </c>
      <c r="AF199" s="26" t="str">
        <f t="shared" si="68"/>
        <v/>
      </c>
      <c r="AG199" s="26" t="str">
        <f t="shared" si="69"/>
        <v/>
      </c>
      <c r="AH199" s="26" t="str">
        <f t="shared" si="70"/>
        <v/>
      </c>
      <c r="AI199" s="26" t="str">
        <f t="shared" si="71"/>
        <v/>
      </c>
      <c r="AJ199" s="26" t="str">
        <f t="shared" si="72"/>
        <v/>
      </c>
      <c r="AK199" s="26" t="str">
        <f t="shared" si="73"/>
        <v/>
      </c>
      <c r="AL199" s="26" t="str">
        <f t="shared" si="74"/>
        <v/>
      </c>
      <c r="AM199" s="26" t="str">
        <f t="shared" si="75"/>
        <v/>
      </c>
      <c r="AN199" s="26">
        <f t="shared" si="76"/>
        <v>1</v>
      </c>
      <c r="AO199" s="26">
        <f t="shared" si="82"/>
        <v>132</v>
      </c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</row>
    <row r="200" spans="1:64" s="31" customFormat="1" x14ac:dyDescent="0.35">
      <c r="A200" s="31" t="s">
        <v>102</v>
      </c>
      <c r="B200" s="32">
        <v>44024</v>
      </c>
      <c r="D200" s="31" t="str">
        <f t="shared" si="77"/>
        <v/>
      </c>
      <c r="E200" s="33"/>
      <c r="F200" s="33"/>
      <c r="G200" s="33">
        <v>0.33680555555555602</v>
      </c>
      <c r="H200" s="33">
        <v>0.5</v>
      </c>
      <c r="I200" s="33">
        <v>0.54513888888888895</v>
      </c>
      <c r="J200" s="33">
        <f t="shared" si="83"/>
        <v>4.5138888888888951E-2</v>
      </c>
      <c r="K200" s="33">
        <v>0.70833333333333304</v>
      </c>
      <c r="L200" s="33"/>
      <c r="M200" s="33"/>
      <c r="N200" s="33">
        <f t="shared" si="78"/>
        <v>0.32638888888888806</v>
      </c>
      <c r="O200" s="33">
        <f t="shared" si="84"/>
        <v>0</v>
      </c>
      <c r="P200" s="33">
        <f t="shared" si="85"/>
        <v>0.32638888888888806</v>
      </c>
      <c r="Q200" s="33">
        <f t="shared" si="86"/>
        <v>0</v>
      </c>
      <c r="R200" s="34">
        <f t="shared" si="87"/>
        <v>-8.3266726846886741E-16</v>
      </c>
      <c r="S200" s="34">
        <f t="shared" si="88"/>
        <v>-1.6070478281449141E-13</v>
      </c>
      <c r="T200" s="34">
        <f t="shared" si="89"/>
        <v>-1.6070478281449141E-13</v>
      </c>
      <c r="U200" s="33">
        <f t="shared" si="90"/>
        <v>0</v>
      </c>
      <c r="V200" s="35"/>
      <c r="W200" s="47">
        <f t="shared" si="79"/>
        <v>0</v>
      </c>
      <c r="X200" s="49">
        <f t="shared" si="80"/>
        <v>0</v>
      </c>
      <c r="Y200" s="36" t="str">
        <f t="shared" si="91"/>
        <v>non</v>
      </c>
      <c r="AB200" s="33">
        <f t="shared" si="81"/>
        <v>0</v>
      </c>
      <c r="AE200" s="37" t="str">
        <f t="shared" ref="AE200:AE263" si="92">IF(C200=$AE$1,IF(D200=$AE$1,1,0.5),IF(D200=$AE$1,0.5,""))</f>
        <v/>
      </c>
      <c r="AF200" s="37" t="str">
        <f t="shared" ref="AF200:AF263" si="93">IF(C200=$AF$1,IF(D200=$AF$1,1,0.5),IF(D200=$AF$1,0.5,""))</f>
        <v/>
      </c>
      <c r="AG200" s="37" t="str">
        <f t="shared" ref="AG200:AG263" si="94">IF(C200=$AG$1,IF(D200=$AG$1,1,0.5),IF(D200=$AG$1,0.5,IF(C200=$AG$2,IF(D200=$AG$2,1,0.5),IF(D200=$AG$2,0.5,""))))</f>
        <v/>
      </c>
      <c r="AH200" s="37" t="str">
        <f t="shared" ref="AH200:AH263" si="95">IF(C200=$AH$1,IF(D200=$AH$1,1,0.5),IF(D200=$AH$1,0.5,""))</f>
        <v/>
      </c>
      <c r="AI200" s="37" t="str">
        <f t="shared" ref="AI200:AI263" si="96">IF(C200=$AI$1,IF(D200=$AI$1,1,0.5),IF(D200=$AI$1,0.5,""))</f>
        <v/>
      </c>
      <c r="AJ200" s="37" t="str">
        <f t="shared" ref="AJ200:AJ263" si="97">IF(C200=$AJ$1,IF(D200=$AJ$1,1,0.5),IF(D200=$AJ$1,0.5,""))</f>
        <v/>
      </c>
      <c r="AK200" s="37" t="str">
        <f t="shared" ref="AK200:AK263" si="98">IF(C200=$AK$1,IF(D200=$AK$1,1,0.5),IF(D200=$AK$1,0.5,""))</f>
        <v/>
      </c>
      <c r="AL200" s="37" t="str">
        <f t="shared" ref="AL200:AL263" si="99">IF(C200=$AL$1,IF(D200=$AL$1,1,0.5),IF(D200=$AL$1,0.5,""))</f>
        <v/>
      </c>
      <c r="AM200" s="37" t="str">
        <f t="shared" ref="AM200:AM263" si="100">IF(C200=$AM$1,IF(D200=$AM$1,1,0.5),IF(D200=$AM$1,0.5,""))</f>
        <v/>
      </c>
      <c r="AN200" s="37">
        <f t="shared" ref="AN200:AN263" si="101">IF(A200="dimanche",0,IF(A200="samedi",0,IF(C200="férié",0,IF(COUNTBLANK(AF200:AM200)=0,1,1-SUM(AF200:AM200)))))</f>
        <v>0</v>
      </c>
      <c r="AO200" s="37">
        <f t="shared" si="82"/>
        <v>132</v>
      </c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</row>
    <row r="201" spans="1:64" s="31" customFormat="1" x14ac:dyDescent="0.35">
      <c r="A201" s="31" t="s">
        <v>103</v>
      </c>
      <c r="B201" s="32">
        <v>44025</v>
      </c>
      <c r="C201" s="31" t="s">
        <v>63</v>
      </c>
      <c r="D201" s="31" t="str">
        <f t="shared" ref="D201:D264" si="102">IF(C201="","",C201)</f>
        <v>férié</v>
      </c>
      <c r="E201" s="33"/>
      <c r="F201" s="33"/>
      <c r="G201" s="33">
        <v>0.33680555555555602</v>
      </c>
      <c r="H201" s="33">
        <v>0.5</v>
      </c>
      <c r="I201" s="33">
        <v>0.54513888888888895</v>
      </c>
      <c r="J201" s="33">
        <f t="shared" si="83"/>
        <v>4.5138888888888951E-2</v>
      </c>
      <c r="K201" s="33">
        <v>0.70833333333333304</v>
      </c>
      <c r="L201" s="33"/>
      <c r="M201" s="33"/>
      <c r="N201" s="33">
        <f t="shared" ref="N201:N264" si="103">IF(COUNTBLANK(G201:H201)=2,K201-I201,IF(COUNTBLANK(I201:K201)=3,H201-G201,IF(J201&gt;$N$2,K201-I201+H201-G201,K201-G201-$N$2)))</f>
        <v>0.32638888888888806</v>
      </c>
      <c r="O201" s="33">
        <f t="shared" si="84"/>
        <v>0</v>
      </c>
      <c r="P201" s="33">
        <f t="shared" si="85"/>
        <v>0.32638888888888806</v>
      </c>
      <c r="Q201" s="33">
        <f t="shared" si="86"/>
        <v>0</v>
      </c>
      <c r="R201" s="34">
        <f t="shared" si="87"/>
        <v>-8.3266726846886741E-16</v>
      </c>
      <c r="S201" s="34">
        <f t="shared" si="88"/>
        <v>-1.6153745008296028E-13</v>
      </c>
      <c r="T201" s="34">
        <f t="shared" si="89"/>
        <v>-1.6153745008296028E-13</v>
      </c>
      <c r="U201" s="33">
        <f t="shared" si="90"/>
        <v>0</v>
      </c>
      <c r="V201" s="35"/>
      <c r="W201" s="47">
        <f t="shared" ref="W201:W264" si="104">IF(C201=$AJ$1,-0.163194,0)+IF(D201=$AJ$1,-0.163194,0)+Q201*0.75</f>
        <v>0</v>
      </c>
      <c r="X201" s="49">
        <f t="shared" ref="X201:X264" si="105">X200+W201</f>
        <v>0</v>
      </c>
      <c r="Y201" s="36" t="str">
        <f t="shared" si="91"/>
        <v>non</v>
      </c>
      <c r="AB201" s="33">
        <f t="shared" ref="AB201:AB264" si="106">AB200+AA201*Z201</f>
        <v>0</v>
      </c>
      <c r="AE201" s="37" t="str">
        <f t="shared" si="92"/>
        <v/>
      </c>
      <c r="AF201" s="37" t="str">
        <f t="shared" si="93"/>
        <v/>
      </c>
      <c r="AG201" s="37" t="str">
        <f t="shared" si="94"/>
        <v/>
      </c>
      <c r="AH201" s="37" t="str">
        <f t="shared" si="95"/>
        <v/>
      </c>
      <c r="AI201" s="37" t="str">
        <f t="shared" si="96"/>
        <v/>
      </c>
      <c r="AJ201" s="37" t="str">
        <f t="shared" si="97"/>
        <v/>
      </c>
      <c r="AK201" s="37" t="str">
        <f t="shared" si="98"/>
        <v/>
      </c>
      <c r="AL201" s="37" t="str">
        <f t="shared" si="99"/>
        <v/>
      </c>
      <c r="AM201" s="37" t="str">
        <f t="shared" si="100"/>
        <v/>
      </c>
      <c r="AN201" s="37">
        <f t="shared" si="101"/>
        <v>0</v>
      </c>
      <c r="AO201" s="37">
        <f t="shared" ref="AO201:AO264" si="107">AO200+AN201</f>
        <v>132</v>
      </c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</row>
    <row r="202" spans="1:64" s="31" customFormat="1" x14ac:dyDescent="0.35">
      <c r="A202" s="31" t="s">
        <v>104</v>
      </c>
      <c r="B202" s="32">
        <v>44026</v>
      </c>
      <c r="C202" s="31" t="s">
        <v>61</v>
      </c>
      <c r="D202" s="31" t="str">
        <f t="shared" si="102"/>
        <v>pont</v>
      </c>
      <c r="E202" s="33"/>
      <c r="F202" s="33"/>
      <c r="G202" s="33">
        <v>0.33680555555555602</v>
      </c>
      <c r="H202" s="33">
        <v>0.5</v>
      </c>
      <c r="I202" s="33">
        <v>0.54513888888888895</v>
      </c>
      <c r="J202" s="33">
        <f t="shared" si="83"/>
        <v>4.5138888888888951E-2</v>
      </c>
      <c r="K202" s="33">
        <v>0.70833333333333304</v>
      </c>
      <c r="L202" s="33"/>
      <c r="M202" s="33"/>
      <c r="N202" s="33">
        <f t="shared" si="103"/>
        <v>0.32638888888888806</v>
      </c>
      <c r="O202" s="33">
        <f t="shared" si="84"/>
        <v>0</v>
      </c>
      <c r="P202" s="33">
        <f t="shared" si="85"/>
        <v>0.32638888888888806</v>
      </c>
      <c r="Q202" s="33">
        <f t="shared" si="86"/>
        <v>0</v>
      </c>
      <c r="R202" s="34">
        <f t="shared" si="87"/>
        <v>-8.3266726846886741E-16</v>
      </c>
      <c r="S202" s="34">
        <f t="shared" si="88"/>
        <v>-1.6237011735142914E-13</v>
      </c>
      <c r="T202" s="34">
        <f t="shared" si="89"/>
        <v>-1.6237011735142914E-13</v>
      </c>
      <c r="U202" s="33">
        <f t="shared" si="90"/>
        <v>0</v>
      </c>
      <c r="V202" s="35"/>
      <c r="W202" s="47">
        <f t="shared" si="104"/>
        <v>0</v>
      </c>
      <c r="X202" s="49">
        <f t="shared" si="105"/>
        <v>0</v>
      </c>
      <c r="Y202" s="36" t="str">
        <f t="shared" si="91"/>
        <v>non</v>
      </c>
      <c r="AB202" s="33">
        <f t="shared" si="106"/>
        <v>0</v>
      </c>
      <c r="AE202" s="37" t="str">
        <f t="shared" si="92"/>
        <v/>
      </c>
      <c r="AF202" s="37" t="str">
        <f t="shared" si="93"/>
        <v/>
      </c>
      <c r="AG202" s="37" t="str">
        <f t="shared" si="94"/>
        <v/>
      </c>
      <c r="AH202" s="37">
        <f t="shared" si="95"/>
        <v>1</v>
      </c>
      <c r="AI202" s="37" t="str">
        <f t="shared" si="96"/>
        <v/>
      </c>
      <c r="AJ202" s="37" t="str">
        <f t="shared" si="97"/>
        <v/>
      </c>
      <c r="AK202" s="37" t="str">
        <f t="shared" si="98"/>
        <v/>
      </c>
      <c r="AL202" s="37" t="str">
        <f t="shared" si="99"/>
        <v/>
      </c>
      <c r="AM202" s="37" t="str">
        <f t="shared" si="100"/>
        <v/>
      </c>
      <c r="AN202" s="37">
        <f t="shared" si="101"/>
        <v>0</v>
      </c>
      <c r="AO202" s="37">
        <f t="shared" si="107"/>
        <v>132</v>
      </c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</row>
    <row r="203" spans="1:64" x14ac:dyDescent="0.35">
      <c r="A203" t="s">
        <v>98</v>
      </c>
      <c r="B203" s="1">
        <v>44027</v>
      </c>
      <c r="D203" t="str">
        <f t="shared" si="102"/>
        <v/>
      </c>
      <c r="E203" s="5"/>
      <c r="F203" s="5"/>
      <c r="G203" s="5">
        <v>0.33680555555555602</v>
      </c>
      <c r="H203" s="5">
        <v>0.5</v>
      </c>
      <c r="I203" s="5">
        <v>0.54513888888888895</v>
      </c>
      <c r="J203" s="5">
        <f t="shared" ref="J203:J266" si="108">IF(H203="","",I203-H203)</f>
        <v>4.5138888888888951E-2</v>
      </c>
      <c r="K203" s="5">
        <v>0.70833333333333304</v>
      </c>
      <c r="L203" s="5"/>
      <c r="M203" s="5"/>
      <c r="N203" s="5">
        <f t="shared" si="103"/>
        <v>0.32638888888888806</v>
      </c>
      <c r="O203" s="5">
        <f t="shared" ref="O203:O266" si="109">F203-E203+M203-L203</f>
        <v>0</v>
      </c>
      <c r="P203" s="24">
        <f t="shared" ref="P203:P266" si="110">IF(O203=0,N203,IF(N203&gt;$N$1,N203,IF(N203+O203&gt;$N$1,$N$1,N203=O203)))</f>
        <v>0.32638888888888806</v>
      </c>
      <c r="Q203" s="5">
        <f t="shared" ref="Q203:Q266" si="111">O203-(P203-N203)</f>
        <v>0</v>
      </c>
      <c r="R203" s="7">
        <f t="shared" ref="R203:R266" si="112">P203-$N$1</f>
        <v>-8.3266726846886741E-16</v>
      </c>
      <c r="S203" s="7">
        <f t="shared" ref="S203:S266" si="113">S202+P203-$N$1</f>
        <v>-1.6320278461989801E-13</v>
      </c>
      <c r="T203" s="7">
        <f t="shared" ref="T203:T266" si="114">S203-U203</f>
        <v>-1.6320278461989801E-13</v>
      </c>
      <c r="U203" s="5">
        <f t="shared" ref="U203:U266" si="115">V203/24</f>
        <v>0</v>
      </c>
      <c r="V203" s="30"/>
      <c r="W203" s="46">
        <f t="shared" si="104"/>
        <v>0</v>
      </c>
      <c r="X203" s="48">
        <f t="shared" si="105"/>
        <v>0</v>
      </c>
      <c r="Y203" s="6" t="str">
        <f t="shared" si="91"/>
        <v>non</v>
      </c>
      <c r="AB203" s="5">
        <f t="shared" si="106"/>
        <v>0</v>
      </c>
      <c r="AE203" s="26" t="str">
        <f t="shared" si="92"/>
        <v/>
      </c>
      <c r="AF203" s="26" t="str">
        <f t="shared" si="93"/>
        <v/>
      </c>
      <c r="AG203" s="26" t="str">
        <f t="shared" si="94"/>
        <v/>
      </c>
      <c r="AH203" s="26" t="str">
        <f t="shared" si="95"/>
        <v/>
      </c>
      <c r="AI203" s="26" t="str">
        <f t="shared" si="96"/>
        <v/>
      </c>
      <c r="AJ203" s="26" t="str">
        <f t="shared" si="97"/>
        <v/>
      </c>
      <c r="AK203" s="26" t="str">
        <f t="shared" si="98"/>
        <v/>
      </c>
      <c r="AL203" s="26" t="str">
        <f t="shared" si="99"/>
        <v/>
      </c>
      <c r="AM203" s="26" t="str">
        <f t="shared" si="100"/>
        <v/>
      </c>
      <c r="AN203" s="26">
        <f t="shared" si="101"/>
        <v>1</v>
      </c>
      <c r="AO203" s="26">
        <f t="shared" si="107"/>
        <v>133</v>
      </c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</row>
    <row r="204" spans="1:64" x14ac:dyDescent="0.35">
      <c r="A204" t="s">
        <v>99</v>
      </c>
      <c r="B204" s="1">
        <v>44028</v>
      </c>
      <c r="D204" t="str">
        <f t="shared" si="102"/>
        <v/>
      </c>
      <c r="E204" s="5"/>
      <c r="F204" s="5"/>
      <c r="G204" s="5">
        <v>0.33680555555555602</v>
      </c>
      <c r="H204" s="5">
        <v>0.5</v>
      </c>
      <c r="I204" s="5">
        <v>0.54513888888888895</v>
      </c>
      <c r="J204" s="5">
        <f t="shared" si="108"/>
        <v>4.5138888888888951E-2</v>
      </c>
      <c r="K204" s="5">
        <v>0.70833333333333304</v>
      </c>
      <c r="L204" s="5"/>
      <c r="M204" s="5"/>
      <c r="N204" s="5">
        <f t="shared" si="103"/>
        <v>0.32638888888888806</v>
      </c>
      <c r="O204" s="5">
        <f t="shared" si="109"/>
        <v>0</v>
      </c>
      <c r="P204" s="24">
        <f t="shared" si="110"/>
        <v>0.32638888888888806</v>
      </c>
      <c r="Q204" s="5">
        <f t="shared" si="111"/>
        <v>0</v>
      </c>
      <c r="R204" s="7">
        <f t="shared" si="112"/>
        <v>-8.3266726846886741E-16</v>
      </c>
      <c r="S204" s="7">
        <f t="shared" si="113"/>
        <v>-1.6403545188836688E-13</v>
      </c>
      <c r="T204" s="7">
        <f t="shared" si="114"/>
        <v>-1.6403545188836688E-13</v>
      </c>
      <c r="U204" s="5">
        <f t="shared" si="115"/>
        <v>0</v>
      </c>
      <c r="V204" s="30"/>
      <c r="W204" s="46">
        <f t="shared" si="104"/>
        <v>0</v>
      </c>
      <c r="X204" s="48">
        <f t="shared" si="105"/>
        <v>0</v>
      </c>
      <c r="Y204" s="6" t="str">
        <f t="shared" si="91"/>
        <v>non</v>
      </c>
      <c r="AB204" s="5">
        <f t="shared" si="106"/>
        <v>0</v>
      </c>
      <c r="AE204" s="26" t="str">
        <f t="shared" si="92"/>
        <v/>
      </c>
      <c r="AF204" s="26" t="str">
        <f t="shared" si="93"/>
        <v/>
      </c>
      <c r="AG204" s="26" t="str">
        <f t="shared" si="94"/>
        <v/>
      </c>
      <c r="AH204" s="26" t="str">
        <f t="shared" si="95"/>
        <v/>
      </c>
      <c r="AI204" s="26" t="str">
        <f t="shared" si="96"/>
        <v/>
      </c>
      <c r="AJ204" s="26" t="str">
        <f t="shared" si="97"/>
        <v/>
      </c>
      <c r="AK204" s="26" t="str">
        <f t="shared" si="98"/>
        <v/>
      </c>
      <c r="AL204" s="26" t="str">
        <f t="shared" si="99"/>
        <v/>
      </c>
      <c r="AM204" s="26" t="str">
        <f t="shared" si="100"/>
        <v/>
      </c>
      <c r="AN204" s="26">
        <f t="shared" si="101"/>
        <v>1</v>
      </c>
      <c r="AO204" s="26">
        <f t="shared" si="107"/>
        <v>134</v>
      </c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</row>
    <row r="205" spans="1:64" x14ac:dyDescent="0.35">
      <c r="A205" t="s">
        <v>100</v>
      </c>
      <c r="B205" s="1">
        <v>44029</v>
      </c>
      <c r="D205" t="str">
        <f t="shared" si="102"/>
        <v/>
      </c>
      <c r="E205" s="5"/>
      <c r="F205" s="5"/>
      <c r="G205" s="5">
        <v>0.33680555555555602</v>
      </c>
      <c r="H205" s="5">
        <v>0.5</v>
      </c>
      <c r="I205" s="5">
        <v>0.54513888888888895</v>
      </c>
      <c r="J205" s="5">
        <f t="shared" si="108"/>
        <v>4.5138888888888951E-2</v>
      </c>
      <c r="K205" s="5">
        <v>0.70833333333333304</v>
      </c>
      <c r="L205" s="5"/>
      <c r="M205" s="5"/>
      <c r="N205" s="5">
        <f t="shared" si="103"/>
        <v>0.32638888888888806</v>
      </c>
      <c r="O205" s="5">
        <f t="shared" si="109"/>
        <v>0</v>
      </c>
      <c r="P205" s="24">
        <f t="shared" si="110"/>
        <v>0.32638888888888806</v>
      </c>
      <c r="Q205" s="5">
        <f t="shared" si="111"/>
        <v>0</v>
      </c>
      <c r="R205" s="7">
        <f t="shared" si="112"/>
        <v>-8.3266726846886741E-16</v>
      </c>
      <c r="S205" s="7">
        <f t="shared" si="113"/>
        <v>-1.6486811915683575E-13</v>
      </c>
      <c r="T205" s="7">
        <f t="shared" si="114"/>
        <v>-1.6486811915683575E-13</v>
      </c>
      <c r="U205" s="5">
        <f t="shared" si="115"/>
        <v>0</v>
      </c>
      <c r="V205" s="30"/>
      <c r="W205" s="46">
        <f t="shared" si="104"/>
        <v>0</v>
      </c>
      <c r="X205" s="48">
        <f t="shared" si="105"/>
        <v>0</v>
      </c>
      <c r="Y205" s="6" t="str">
        <f t="shared" si="91"/>
        <v>non</v>
      </c>
      <c r="AB205" s="5">
        <f t="shared" si="106"/>
        <v>0</v>
      </c>
      <c r="AE205" s="26" t="str">
        <f t="shared" si="92"/>
        <v/>
      </c>
      <c r="AF205" s="26" t="str">
        <f t="shared" si="93"/>
        <v/>
      </c>
      <c r="AG205" s="26" t="str">
        <f t="shared" si="94"/>
        <v/>
      </c>
      <c r="AH205" s="26" t="str">
        <f t="shared" si="95"/>
        <v/>
      </c>
      <c r="AI205" s="26" t="str">
        <f t="shared" si="96"/>
        <v/>
      </c>
      <c r="AJ205" s="26" t="str">
        <f t="shared" si="97"/>
        <v/>
      </c>
      <c r="AK205" s="26" t="str">
        <f t="shared" si="98"/>
        <v/>
      </c>
      <c r="AL205" s="26" t="str">
        <f t="shared" si="99"/>
        <v/>
      </c>
      <c r="AM205" s="26" t="str">
        <f t="shared" si="100"/>
        <v/>
      </c>
      <c r="AN205" s="26">
        <f t="shared" si="101"/>
        <v>1</v>
      </c>
      <c r="AO205" s="26">
        <f t="shared" si="107"/>
        <v>135</v>
      </c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</row>
    <row r="206" spans="1:64" x14ac:dyDescent="0.35">
      <c r="A206" t="s">
        <v>101</v>
      </c>
      <c r="B206" s="1">
        <v>44030</v>
      </c>
      <c r="D206" t="str">
        <f t="shared" si="102"/>
        <v/>
      </c>
      <c r="E206" s="5"/>
      <c r="F206" s="5"/>
      <c r="G206" s="5">
        <v>0.33680555555555602</v>
      </c>
      <c r="H206" s="5">
        <v>0.5</v>
      </c>
      <c r="I206" s="5">
        <v>0.54513888888888895</v>
      </c>
      <c r="J206" s="5">
        <f t="shared" si="108"/>
        <v>4.5138888888888951E-2</v>
      </c>
      <c r="K206" s="5">
        <v>0.70833333333333304</v>
      </c>
      <c r="L206" s="5"/>
      <c r="M206" s="5"/>
      <c r="N206" s="5">
        <f t="shared" si="103"/>
        <v>0.32638888888888806</v>
      </c>
      <c r="O206" s="5">
        <f t="shared" si="109"/>
        <v>0</v>
      </c>
      <c r="P206" s="24">
        <f t="shared" si="110"/>
        <v>0.32638888888888806</v>
      </c>
      <c r="Q206" s="5">
        <f t="shared" si="111"/>
        <v>0</v>
      </c>
      <c r="R206" s="7">
        <f t="shared" si="112"/>
        <v>-8.3266726846886741E-16</v>
      </c>
      <c r="S206" s="7">
        <f t="shared" si="113"/>
        <v>-1.6570078642530461E-13</v>
      </c>
      <c r="T206" s="7">
        <f t="shared" si="114"/>
        <v>-1.6570078642530461E-13</v>
      </c>
      <c r="U206" s="5">
        <f t="shared" si="115"/>
        <v>0</v>
      </c>
      <c r="V206" s="30"/>
      <c r="W206" s="46">
        <f t="shared" si="104"/>
        <v>0</v>
      </c>
      <c r="X206" s="48">
        <f t="shared" si="105"/>
        <v>0</v>
      </c>
      <c r="Y206" s="6" t="str">
        <f t="shared" si="91"/>
        <v>non</v>
      </c>
      <c r="AB206" s="5">
        <f t="shared" si="106"/>
        <v>0</v>
      </c>
      <c r="AE206" s="26" t="str">
        <f t="shared" si="92"/>
        <v/>
      </c>
      <c r="AF206" s="26" t="str">
        <f t="shared" si="93"/>
        <v/>
      </c>
      <c r="AG206" s="26" t="str">
        <f t="shared" si="94"/>
        <v/>
      </c>
      <c r="AH206" s="26" t="str">
        <f t="shared" si="95"/>
        <v/>
      </c>
      <c r="AI206" s="26" t="str">
        <f t="shared" si="96"/>
        <v/>
      </c>
      <c r="AJ206" s="26" t="str">
        <f t="shared" si="97"/>
        <v/>
      </c>
      <c r="AK206" s="26" t="str">
        <f t="shared" si="98"/>
        <v/>
      </c>
      <c r="AL206" s="26" t="str">
        <f t="shared" si="99"/>
        <v/>
      </c>
      <c r="AM206" s="26" t="str">
        <f t="shared" si="100"/>
        <v/>
      </c>
      <c r="AN206" s="26">
        <f t="shared" si="101"/>
        <v>1</v>
      </c>
      <c r="AO206" s="26">
        <f t="shared" si="107"/>
        <v>136</v>
      </c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</row>
    <row r="207" spans="1:64" s="31" customFormat="1" x14ac:dyDescent="0.35">
      <c r="A207" s="31" t="s">
        <v>102</v>
      </c>
      <c r="B207" s="32">
        <v>44031</v>
      </c>
      <c r="D207" s="31" t="str">
        <f t="shared" si="102"/>
        <v/>
      </c>
      <c r="E207" s="33"/>
      <c r="F207" s="33"/>
      <c r="G207" s="33">
        <v>0.33680555555555602</v>
      </c>
      <c r="H207" s="33">
        <v>0.5</v>
      </c>
      <c r="I207" s="33">
        <v>0.54513888888888895</v>
      </c>
      <c r="J207" s="33">
        <f t="shared" si="108"/>
        <v>4.5138888888888951E-2</v>
      </c>
      <c r="K207" s="33">
        <v>0.70833333333333304</v>
      </c>
      <c r="L207" s="33"/>
      <c r="M207" s="33"/>
      <c r="N207" s="33">
        <f t="shared" si="103"/>
        <v>0.32638888888888806</v>
      </c>
      <c r="O207" s="33">
        <f t="shared" si="109"/>
        <v>0</v>
      </c>
      <c r="P207" s="33">
        <f t="shared" si="110"/>
        <v>0.32638888888888806</v>
      </c>
      <c r="Q207" s="33">
        <f t="shared" si="111"/>
        <v>0</v>
      </c>
      <c r="R207" s="34">
        <f t="shared" si="112"/>
        <v>-8.3266726846886741E-16</v>
      </c>
      <c r="S207" s="34">
        <f t="shared" si="113"/>
        <v>-1.6653345369377348E-13</v>
      </c>
      <c r="T207" s="34">
        <f t="shared" si="114"/>
        <v>-1.6653345369377348E-13</v>
      </c>
      <c r="U207" s="33">
        <f t="shared" si="115"/>
        <v>0</v>
      </c>
      <c r="V207" s="35"/>
      <c r="W207" s="47">
        <f t="shared" si="104"/>
        <v>0</v>
      </c>
      <c r="X207" s="49">
        <f t="shared" si="105"/>
        <v>0</v>
      </c>
      <c r="Y207" s="36" t="str">
        <f t="shared" si="91"/>
        <v>non</v>
      </c>
      <c r="AB207" s="33">
        <f t="shared" si="106"/>
        <v>0</v>
      </c>
      <c r="AE207" s="37" t="str">
        <f t="shared" si="92"/>
        <v/>
      </c>
      <c r="AF207" s="37" t="str">
        <f t="shared" si="93"/>
        <v/>
      </c>
      <c r="AG207" s="37" t="str">
        <f t="shared" si="94"/>
        <v/>
      </c>
      <c r="AH207" s="37" t="str">
        <f t="shared" si="95"/>
        <v/>
      </c>
      <c r="AI207" s="37" t="str">
        <f t="shared" si="96"/>
        <v/>
      </c>
      <c r="AJ207" s="37" t="str">
        <f t="shared" si="97"/>
        <v/>
      </c>
      <c r="AK207" s="37" t="str">
        <f t="shared" si="98"/>
        <v/>
      </c>
      <c r="AL207" s="37" t="str">
        <f t="shared" si="99"/>
        <v/>
      </c>
      <c r="AM207" s="37" t="str">
        <f t="shared" si="100"/>
        <v/>
      </c>
      <c r="AN207" s="37">
        <f t="shared" si="101"/>
        <v>0</v>
      </c>
      <c r="AO207" s="37">
        <f t="shared" si="107"/>
        <v>136</v>
      </c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</row>
    <row r="208" spans="1:64" s="31" customFormat="1" x14ac:dyDescent="0.35">
      <c r="A208" s="31" t="s">
        <v>103</v>
      </c>
      <c r="B208" s="32">
        <v>44032</v>
      </c>
      <c r="D208" s="31" t="str">
        <f t="shared" si="102"/>
        <v/>
      </c>
      <c r="E208" s="33"/>
      <c r="F208" s="33"/>
      <c r="G208" s="33">
        <v>0.33680555555555602</v>
      </c>
      <c r="H208" s="33">
        <v>0.5</v>
      </c>
      <c r="I208" s="33">
        <v>0.54513888888888895</v>
      </c>
      <c r="J208" s="33">
        <f t="shared" si="108"/>
        <v>4.5138888888888951E-2</v>
      </c>
      <c r="K208" s="33">
        <v>0.70833333333333304</v>
      </c>
      <c r="L208" s="33"/>
      <c r="M208" s="33"/>
      <c r="N208" s="33">
        <f t="shared" si="103"/>
        <v>0.32638888888888806</v>
      </c>
      <c r="O208" s="33">
        <f t="shared" si="109"/>
        <v>0</v>
      </c>
      <c r="P208" s="33">
        <f t="shared" si="110"/>
        <v>0.32638888888888806</v>
      </c>
      <c r="Q208" s="33">
        <f t="shared" si="111"/>
        <v>0</v>
      </c>
      <c r="R208" s="34">
        <f t="shared" si="112"/>
        <v>-8.3266726846886741E-16</v>
      </c>
      <c r="S208" s="34">
        <f t="shared" si="113"/>
        <v>-1.6736612096224235E-13</v>
      </c>
      <c r="T208" s="34">
        <f t="shared" si="114"/>
        <v>-1.6736612096224235E-13</v>
      </c>
      <c r="U208" s="33">
        <f t="shared" si="115"/>
        <v>0</v>
      </c>
      <c r="V208" s="35"/>
      <c r="W208" s="47">
        <f t="shared" si="104"/>
        <v>0</v>
      </c>
      <c r="X208" s="49">
        <f t="shared" si="105"/>
        <v>0</v>
      </c>
      <c r="Y208" s="36" t="str">
        <f t="shared" si="91"/>
        <v>non</v>
      </c>
      <c r="AB208" s="33">
        <f t="shared" si="106"/>
        <v>0</v>
      </c>
      <c r="AE208" s="37" t="str">
        <f t="shared" si="92"/>
        <v/>
      </c>
      <c r="AF208" s="37" t="str">
        <f t="shared" si="93"/>
        <v/>
      </c>
      <c r="AG208" s="37" t="str">
        <f t="shared" si="94"/>
        <v/>
      </c>
      <c r="AH208" s="37" t="str">
        <f t="shared" si="95"/>
        <v/>
      </c>
      <c r="AI208" s="37" t="str">
        <f t="shared" si="96"/>
        <v/>
      </c>
      <c r="AJ208" s="37" t="str">
        <f t="shared" si="97"/>
        <v/>
      </c>
      <c r="AK208" s="37" t="str">
        <f t="shared" si="98"/>
        <v/>
      </c>
      <c r="AL208" s="37" t="str">
        <f t="shared" si="99"/>
        <v/>
      </c>
      <c r="AM208" s="37" t="str">
        <f t="shared" si="100"/>
        <v/>
      </c>
      <c r="AN208" s="37">
        <f t="shared" si="101"/>
        <v>0</v>
      </c>
      <c r="AO208" s="37">
        <f t="shared" si="107"/>
        <v>136</v>
      </c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</row>
    <row r="209" spans="1:64" s="25" customFormat="1" x14ac:dyDescent="0.35">
      <c r="A209" t="s">
        <v>104</v>
      </c>
      <c r="B209" s="1">
        <v>44033</v>
      </c>
      <c r="C209"/>
      <c r="D209" t="str">
        <f t="shared" si="102"/>
        <v/>
      </c>
      <c r="E209" s="5"/>
      <c r="F209" s="5"/>
      <c r="G209" s="5">
        <v>0.33680555555555602</v>
      </c>
      <c r="H209" s="5">
        <v>0.5</v>
      </c>
      <c r="I209" s="5">
        <v>0.54513888888888895</v>
      </c>
      <c r="J209" s="5">
        <f t="shared" si="108"/>
        <v>4.5138888888888951E-2</v>
      </c>
      <c r="K209" s="5">
        <v>0.70833333333333304</v>
      </c>
      <c r="L209" s="5"/>
      <c r="M209" s="5"/>
      <c r="N209" s="5">
        <f t="shared" si="103"/>
        <v>0.32638888888888806</v>
      </c>
      <c r="O209" s="5">
        <f t="shared" si="109"/>
        <v>0</v>
      </c>
      <c r="P209" s="24">
        <f t="shared" si="110"/>
        <v>0.32638888888888806</v>
      </c>
      <c r="Q209" s="5">
        <f t="shared" si="111"/>
        <v>0</v>
      </c>
      <c r="R209" s="7">
        <f t="shared" si="112"/>
        <v>-8.3266726846886741E-16</v>
      </c>
      <c r="S209" s="7">
        <f t="shared" si="113"/>
        <v>-1.6819878823071122E-13</v>
      </c>
      <c r="T209" s="7">
        <f t="shared" si="114"/>
        <v>-1.6819878823071122E-13</v>
      </c>
      <c r="U209" s="5">
        <f t="shared" si="115"/>
        <v>0</v>
      </c>
      <c r="V209" s="30"/>
      <c r="W209" s="46">
        <f t="shared" si="104"/>
        <v>0</v>
      </c>
      <c r="X209" s="48">
        <f t="shared" si="105"/>
        <v>0</v>
      </c>
      <c r="Y209" s="6" t="str">
        <f t="shared" si="91"/>
        <v>non</v>
      </c>
      <c r="Z209"/>
      <c r="AA209"/>
      <c r="AB209" s="5">
        <f t="shared" si="106"/>
        <v>0</v>
      </c>
      <c r="AC209"/>
      <c r="AD209"/>
      <c r="AE209" s="26" t="str">
        <f t="shared" si="92"/>
        <v/>
      </c>
      <c r="AF209" s="26" t="str">
        <f t="shared" si="93"/>
        <v/>
      </c>
      <c r="AG209" s="26" t="str">
        <f t="shared" si="94"/>
        <v/>
      </c>
      <c r="AH209" s="26" t="str">
        <f t="shared" si="95"/>
        <v/>
      </c>
      <c r="AI209" s="26" t="str">
        <f t="shared" si="96"/>
        <v/>
      </c>
      <c r="AJ209" s="26" t="str">
        <f t="shared" si="97"/>
        <v/>
      </c>
      <c r="AK209" s="26" t="str">
        <f t="shared" si="98"/>
        <v/>
      </c>
      <c r="AL209" s="26" t="str">
        <f t="shared" si="99"/>
        <v/>
      </c>
      <c r="AM209" s="26" t="str">
        <f t="shared" si="100"/>
        <v/>
      </c>
      <c r="AN209" s="26">
        <f t="shared" si="101"/>
        <v>1</v>
      </c>
      <c r="AO209" s="26">
        <f t="shared" si="107"/>
        <v>137</v>
      </c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/>
      <c r="BD209"/>
      <c r="BE209"/>
      <c r="BF209"/>
      <c r="BG209"/>
      <c r="BH209"/>
      <c r="BI209"/>
      <c r="BJ209"/>
      <c r="BK209"/>
      <c r="BL209"/>
    </row>
    <row r="210" spans="1:64" x14ac:dyDescent="0.35">
      <c r="A210" t="s">
        <v>98</v>
      </c>
      <c r="B210" s="1">
        <v>44034</v>
      </c>
      <c r="D210" t="str">
        <f t="shared" si="102"/>
        <v/>
      </c>
      <c r="E210" s="5"/>
      <c r="F210" s="5"/>
      <c r="G210" s="5">
        <v>0.33680555555555602</v>
      </c>
      <c r="H210" s="5">
        <v>0.5</v>
      </c>
      <c r="I210" s="5">
        <v>0.54513888888888895</v>
      </c>
      <c r="J210" s="5">
        <f t="shared" si="108"/>
        <v>4.5138888888888951E-2</v>
      </c>
      <c r="K210" s="5">
        <v>0.70833333333333304</v>
      </c>
      <c r="L210" s="5"/>
      <c r="M210" s="5"/>
      <c r="N210" s="5">
        <f t="shared" si="103"/>
        <v>0.32638888888888806</v>
      </c>
      <c r="O210" s="5">
        <f t="shared" si="109"/>
        <v>0</v>
      </c>
      <c r="P210" s="24">
        <f t="shared" si="110"/>
        <v>0.32638888888888806</v>
      </c>
      <c r="Q210" s="5">
        <f t="shared" si="111"/>
        <v>0</v>
      </c>
      <c r="R210" s="7">
        <f t="shared" si="112"/>
        <v>-8.3266726846886741E-16</v>
      </c>
      <c r="S210" s="7">
        <f t="shared" si="113"/>
        <v>-1.6903145549918008E-13</v>
      </c>
      <c r="T210" s="7">
        <f t="shared" si="114"/>
        <v>-1.6903145549918008E-13</v>
      </c>
      <c r="U210" s="5">
        <f t="shared" si="115"/>
        <v>0</v>
      </c>
      <c r="V210" s="30"/>
      <c r="W210" s="46">
        <f t="shared" si="104"/>
        <v>0</v>
      </c>
      <c r="X210" s="48">
        <f t="shared" si="105"/>
        <v>0</v>
      </c>
      <c r="Y210" s="6" t="str">
        <f t="shared" si="91"/>
        <v>non</v>
      </c>
      <c r="AB210" s="5">
        <f t="shared" si="106"/>
        <v>0</v>
      </c>
      <c r="AE210" s="26" t="str">
        <f t="shared" si="92"/>
        <v/>
      </c>
      <c r="AF210" s="26" t="str">
        <f t="shared" si="93"/>
        <v/>
      </c>
      <c r="AG210" s="26" t="str">
        <f t="shared" si="94"/>
        <v/>
      </c>
      <c r="AH210" s="26" t="str">
        <f t="shared" si="95"/>
        <v/>
      </c>
      <c r="AI210" s="26" t="str">
        <f t="shared" si="96"/>
        <v/>
      </c>
      <c r="AJ210" s="26" t="str">
        <f t="shared" si="97"/>
        <v/>
      </c>
      <c r="AK210" s="26" t="str">
        <f t="shared" si="98"/>
        <v/>
      </c>
      <c r="AL210" s="26" t="str">
        <f t="shared" si="99"/>
        <v/>
      </c>
      <c r="AM210" s="26" t="str">
        <f t="shared" si="100"/>
        <v/>
      </c>
      <c r="AN210" s="26">
        <f t="shared" si="101"/>
        <v>1</v>
      </c>
      <c r="AO210" s="26">
        <f t="shared" si="107"/>
        <v>138</v>
      </c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</row>
    <row r="211" spans="1:64" x14ac:dyDescent="0.35">
      <c r="A211" t="s">
        <v>99</v>
      </c>
      <c r="B211" s="1">
        <v>44035</v>
      </c>
      <c r="D211" t="str">
        <f t="shared" si="102"/>
        <v/>
      </c>
      <c r="E211" s="5"/>
      <c r="F211" s="5"/>
      <c r="G211" s="5">
        <v>0.33680555555555602</v>
      </c>
      <c r="H211" s="5">
        <v>0.5</v>
      </c>
      <c r="I211" s="5">
        <v>0.54513888888888895</v>
      </c>
      <c r="J211" s="5">
        <f t="shared" si="108"/>
        <v>4.5138888888888951E-2</v>
      </c>
      <c r="K211" s="5">
        <v>0.70833333333333304</v>
      </c>
      <c r="L211" s="5"/>
      <c r="M211" s="5"/>
      <c r="N211" s="5">
        <f t="shared" si="103"/>
        <v>0.32638888888888806</v>
      </c>
      <c r="O211" s="5">
        <f t="shared" si="109"/>
        <v>0</v>
      </c>
      <c r="P211" s="24">
        <f t="shared" si="110"/>
        <v>0.32638888888888806</v>
      </c>
      <c r="Q211" s="5">
        <f t="shared" si="111"/>
        <v>0</v>
      </c>
      <c r="R211" s="7">
        <f t="shared" si="112"/>
        <v>-8.3266726846886741E-16</v>
      </c>
      <c r="S211" s="7">
        <f t="shared" si="113"/>
        <v>-1.6986412276764895E-13</v>
      </c>
      <c r="T211" s="7">
        <f t="shared" si="114"/>
        <v>-1.6986412276764895E-13</v>
      </c>
      <c r="U211" s="5">
        <f t="shared" si="115"/>
        <v>0</v>
      </c>
      <c r="V211" s="30"/>
      <c r="W211" s="46">
        <f t="shared" si="104"/>
        <v>0</v>
      </c>
      <c r="X211" s="48">
        <f t="shared" si="105"/>
        <v>0</v>
      </c>
      <c r="Y211" s="6" t="str">
        <f t="shared" si="91"/>
        <v>non</v>
      </c>
      <c r="AB211" s="5">
        <f t="shared" si="106"/>
        <v>0</v>
      </c>
      <c r="AE211" s="26" t="str">
        <f t="shared" si="92"/>
        <v/>
      </c>
      <c r="AF211" s="26" t="str">
        <f t="shared" si="93"/>
        <v/>
      </c>
      <c r="AG211" s="26" t="str">
        <f t="shared" si="94"/>
        <v/>
      </c>
      <c r="AH211" s="26" t="str">
        <f t="shared" si="95"/>
        <v/>
      </c>
      <c r="AI211" s="26" t="str">
        <f t="shared" si="96"/>
        <v/>
      </c>
      <c r="AJ211" s="26" t="str">
        <f t="shared" si="97"/>
        <v/>
      </c>
      <c r="AK211" s="26" t="str">
        <f t="shared" si="98"/>
        <v/>
      </c>
      <c r="AL211" s="26" t="str">
        <f t="shared" si="99"/>
        <v/>
      </c>
      <c r="AM211" s="26" t="str">
        <f t="shared" si="100"/>
        <v/>
      </c>
      <c r="AN211" s="26">
        <f t="shared" si="101"/>
        <v>1</v>
      </c>
      <c r="AO211" s="26">
        <f t="shared" si="107"/>
        <v>139</v>
      </c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</row>
    <row r="212" spans="1:64" x14ac:dyDescent="0.35">
      <c r="A212" t="s">
        <v>100</v>
      </c>
      <c r="B212" s="1">
        <v>44036</v>
      </c>
      <c r="D212" t="str">
        <f t="shared" si="102"/>
        <v/>
      </c>
      <c r="E212" s="5"/>
      <c r="F212" s="5"/>
      <c r="G212" s="5">
        <v>0.33680555555555602</v>
      </c>
      <c r="H212" s="5">
        <v>0.5</v>
      </c>
      <c r="I212" s="5">
        <v>0.54513888888888895</v>
      </c>
      <c r="J212" s="5">
        <f t="shared" si="108"/>
        <v>4.5138888888888951E-2</v>
      </c>
      <c r="K212" s="5">
        <v>0.70833333333333304</v>
      </c>
      <c r="L212" s="5"/>
      <c r="M212" s="5"/>
      <c r="N212" s="5">
        <f t="shared" si="103"/>
        <v>0.32638888888888806</v>
      </c>
      <c r="O212" s="5">
        <f t="shared" si="109"/>
        <v>0</v>
      </c>
      <c r="P212" s="24">
        <f t="shared" si="110"/>
        <v>0.32638888888888806</v>
      </c>
      <c r="Q212" s="5">
        <f t="shared" si="111"/>
        <v>0</v>
      </c>
      <c r="R212" s="7">
        <f t="shared" si="112"/>
        <v>-8.3266726846886741E-16</v>
      </c>
      <c r="S212" s="7">
        <f t="shared" si="113"/>
        <v>-1.7069679003611782E-13</v>
      </c>
      <c r="T212" s="7">
        <f t="shared" si="114"/>
        <v>-1.7069679003611782E-13</v>
      </c>
      <c r="U212" s="5">
        <f t="shared" si="115"/>
        <v>0</v>
      </c>
      <c r="V212" s="30"/>
      <c r="W212" s="46">
        <f t="shared" si="104"/>
        <v>0</v>
      </c>
      <c r="X212" s="48">
        <f t="shared" si="105"/>
        <v>0</v>
      </c>
      <c r="Y212" s="6" t="str">
        <f t="shared" si="91"/>
        <v>non</v>
      </c>
      <c r="AB212" s="5">
        <f t="shared" si="106"/>
        <v>0</v>
      </c>
      <c r="AE212" s="26" t="str">
        <f t="shared" si="92"/>
        <v/>
      </c>
      <c r="AF212" s="26" t="str">
        <f t="shared" si="93"/>
        <v/>
      </c>
      <c r="AG212" s="26" t="str">
        <f t="shared" si="94"/>
        <v/>
      </c>
      <c r="AH212" s="26" t="str">
        <f t="shared" si="95"/>
        <v/>
      </c>
      <c r="AI212" s="26" t="str">
        <f t="shared" si="96"/>
        <v/>
      </c>
      <c r="AJ212" s="26" t="str">
        <f t="shared" si="97"/>
        <v/>
      </c>
      <c r="AK212" s="26" t="str">
        <f t="shared" si="98"/>
        <v/>
      </c>
      <c r="AL212" s="26" t="str">
        <f t="shared" si="99"/>
        <v/>
      </c>
      <c r="AM212" s="26" t="str">
        <f t="shared" si="100"/>
        <v/>
      </c>
      <c r="AN212" s="26">
        <f t="shared" si="101"/>
        <v>1</v>
      </c>
      <c r="AO212" s="26">
        <f t="shared" si="107"/>
        <v>140</v>
      </c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</row>
    <row r="213" spans="1:64" x14ac:dyDescent="0.35">
      <c r="A213" t="s">
        <v>101</v>
      </c>
      <c r="B213" s="1">
        <v>44037</v>
      </c>
      <c r="D213" t="str">
        <f t="shared" si="102"/>
        <v/>
      </c>
      <c r="E213" s="5"/>
      <c r="F213" s="5"/>
      <c r="G213" s="5">
        <v>0.33680555555555602</v>
      </c>
      <c r="H213" s="5">
        <v>0.5</v>
      </c>
      <c r="I213" s="5">
        <v>0.54513888888888895</v>
      </c>
      <c r="J213" s="5">
        <f t="shared" si="108"/>
        <v>4.5138888888888951E-2</v>
      </c>
      <c r="K213" s="5">
        <v>0.70833333333333304</v>
      </c>
      <c r="L213" s="5"/>
      <c r="M213" s="5"/>
      <c r="N213" s="5">
        <f t="shared" si="103"/>
        <v>0.32638888888888806</v>
      </c>
      <c r="O213" s="5">
        <f t="shared" si="109"/>
        <v>0</v>
      </c>
      <c r="P213" s="24">
        <f t="shared" si="110"/>
        <v>0.32638888888888806</v>
      </c>
      <c r="Q213" s="5">
        <f t="shared" si="111"/>
        <v>0</v>
      </c>
      <c r="R213" s="7">
        <f t="shared" si="112"/>
        <v>-8.3266726846886741E-16</v>
      </c>
      <c r="S213" s="7">
        <f t="shared" si="113"/>
        <v>-1.7152945730458669E-13</v>
      </c>
      <c r="T213" s="7">
        <f t="shared" si="114"/>
        <v>-1.7152945730458669E-13</v>
      </c>
      <c r="U213" s="5">
        <f t="shared" si="115"/>
        <v>0</v>
      </c>
      <c r="V213" s="30"/>
      <c r="W213" s="46">
        <f t="shared" si="104"/>
        <v>0</v>
      </c>
      <c r="X213" s="48">
        <f t="shared" si="105"/>
        <v>0</v>
      </c>
      <c r="Y213" s="6" t="str">
        <f t="shared" si="91"/>
        <v>non</v>
      </c>
      <c r="AB213" s="5">
        <f t="shared" si="106"/>
        <v>0</v>
      </c>
      <c r="AE213" s="26" t="str">
        <f t="shared" si="92"/>
        <v/>
      </c>
      <c r="AF213" s="26" t="str">
        <f t="shared" si="93"/>
        <v/>
      </c>
      <c r="AG213" s="26" t="str">
        <f t="shared" si="94"/>
        <v/>
      </c>
      <c r="AH213" s="26" t="str">
        <f t="shared" si="95"/>
        <v/>
      </c>
      <c r="AI213" s="26" t="str">
        <f t="shared" si="96"/>
        <v/>
      </c>
      <c r="AJ213" s="26" t="str">
        <f t="shared" si="97"/>
        <v/>
      </c>
      <c r="AK213" s="26" t="str">
        <f t="shared" si="98"/>
        <v/>
      </c>
      <c r="AL213" s="26" t="str">
        <f t="shared" si="99"/>
        <v/>
      </c>
      <c r="AM213" s="26" t="str">
        <f t="shared" si="100"/>
        <v/>
      </c>
      <c r="AN213" s="26">
        <f t="shared" si="101"/>
        <v>1</v>
      </c>
      <c r="AO213" s="26">
        <f t="shared" si="107"/>
        <v>141</v>
      </c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</row>
    <row r="214" spans="1:64" s="31" customFormat="1" x14ac:dyDescent="0.35">
      <c r="A214" s="31" t="s">
        <v>102</v>
      </c>
      <c r="B214" s="32">
        <v>44038</v>
      </c>
      <c r="D214" s="31" t="str">
        <f t="shared" si="102"/>
        <v/>
      </c>
      <c r="E214" s="33"/>
      <c r="F214" s="33"/>
      <c r="G214" s="33">
        <v>0.33680555555555602</v>
      </c>
      <c r="H214" s="33">
        <v>0.5</v>
      </c>
      <c r="I214" s="33">
        <v>0.54513888888888895</v>
      </c>
      <c r="J214" s="33">
        <f t="shared" si="108"/>
        <v>4.5138888888888951E-2</v>
      </c>
      <c r="K214" s="33">
        <v>0.70833333333333304</v>
      </c>
      <c r="L214" s="33"/>
      <c r="M214" s="33"/>
      <c r="N214" s="33">
        <f t="shared" si="103"/>
        <v>0.32638888888888806</v>
      </c>
      <c r="O214" s="33">
        <f t="shared" si="109"/>
        <v>0</v>
      </c>
      <c r="P214" s="33">
        <f t="shared" si="110"/>
        <v>0.32638888888888806</v>
      </c>
      <c r="Q214" s="33">
        <f t="shared" si="111"/>
        <v>0</v>
      </c>
      <c r="R214" s="34">
        <f t="shared" si="112"/>
        <v>-8.3266726846886741E-16</v>
      </c>
      <c r="S214" s="34">
        <f t="shared" si="113"/>
        <v>-1.7236212457305555E-13</v>
      </c>
      <c r="T214" s="34">
        <f t="shared" si="114"/>
        <v>-1.7236212457305555E-13</v>
      </c>
      <c r="U214" s="33">
        <f t="shared" si="115"/>
        <v>0</v>
      </c>
      <c r="V214" s="35"/>
      <c r="W214" s="47">
        <f t="shared" si="104"/>
        <v>0</v>
      </c>
      <c r="X214" s="49">
        <f t="shared" si="105"/>
        <v>0</v>
      </c>
      <c r="Y214" s="36" t="str">
        <f t="shared" si="91"/>
        <v>non</v>
      </c>
      <c r="AB214" s="33">
        <f t="shared" si="106"/>
        <v>0</v>
      </c>
      <c r="AE214" s="37" t="str">
        <f t="shared" si="92"/>
        <v/>
      </c>
      <c r="AF214" s="37" t="str">
        <f t="shared" si="93"/>
        <v/>
      </c>
      <c r="AG214" s="37" t="str">
        <f t="shared" si="94"/>
        <v/>
      </c>
      <c r="AH214" s="37" t="str">
        <f t="shared" si="95"/>
        <v/>
      </c>
      <c r="AI214" s="37" t="str">
        <f t="shared" si="96"/>
        <v/>
      </c>
      <c r="AJ214" s="37" t="str">
        <f t="shared" si="97"/>
        <v/>
      </c>
      <c r="AK214" s="37" t="str">
        <f t="shared" si="98"/>
        <v/>
      </c>
      <c r="AL214" s="37" t="str">
        <f t="shared" si="99"/>
        <v/>
      </c>
      <c r="AM214" s="37" t="str">
        <f t="shared" si="100"/>
        <v/>
      </c>
      <c r="AN214" s="37">
        <f t="shared" si="101"/>
        <v>0</v>
      </c>
      <c r="AO214" s="37">
        <f t="shared" si="107"/>
        <v>141</v>
      </c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</row>
    <row r="215" spans="1:64" s="31" customFormat="1" x14ac:dyDescent="0.35">
      <c r="A215" s="31" t="s">
        <v>103</v>
      </c>
      <c r="B215" s="32">
        <v>44039</v>
      </c>
      <c r="D215" s="31" t="str">
        <f t="shared" si="102"/>
        <v/>
      </c>
      <c r="E215" s="33"/>
      <c r="F215" s="33"/>
      <c r="G215" s="33">
        <v>0.33680555555555602</v>
      </c>
      <c r="H215" s="33">
        <v>0.5</v>
      </c>
      <c r="I215" s="33">
        <v>0.54513888888888895</v>
      </c>
      <c r="J215" s="33">
        <f t="shared" si="108"/>
        <v>4.5138888888888951E-2</v>
      </c>
      <c r="K215" s="33">
        <v>0.70833333333333304</v>
      </c>
      <c r="L215" s="33"/>
      <c r="M215" s="33"/>
      <c r="N215" s="33">
        <f t="shared" si="103"/>
        <v>0.32638888888888806</v>
      </c>
      <c r="O215" s="33">
        <f t="shared" si="109"/>
        <v>0</v>
      </c>
      <c r="P215" s="33">
        <f t="shared" si="110"/>
        <v>0.32638888888888806</v>
      </c>
      <c r="Q215" s="33">
        <f t="shared" si="111"/>
        <v>0</v>
      </c>
      <c r="R215" s="34">
        <f t="shared" si="112"/>
        <v>-8.3266726846886741E-16</v>
      </c>
      <c r="S215" s="34">
        <f t="shared" si="113"/>
        <v>-1.7319479184152442E-13</v>
      </c>
      <c r="T215" s="34">
        <f t="shared" si="114"/>
        <v>-1.7319479184152442E-13</v>
      </c>
      <c r="U215" s="33">
        <f t="shared" si="115"/>
        <v>0</v>
      </c>
      <c r="V215" s="35"/>
      <c r="W215" s="47">
        <f t="shared" si="104"/>
        <v>0</v>
      </c>
      <c r="X215" s="49">
        <f t="shared" si="105"/>
        <v>0</v>
      </c>
      <c r="Y215" s="36" t="str">
        <f t="shared" si="91"/>
        <v>non</v>
      </c>
      <c r="AB215" s="33">
        <f t="shared" si="106"/>
        <v>0</v>
      </c>
      <c r="AE215" s="37" t="str">
        <f t="shared" si="92"/>
        <v/>
      </c>
      <c r="AF215" s="37" t="str">
        <f t="shared" si="93"/>
        <v/>
      </c>
      <c r="AG215" s="37" t="str">
        <f t="shared" si="94"/>
        <v/>
      </c>
      <c r="AH215" s="37" t="str">
        <f t="shared" si="95"/>
        <v/>
      </c>
      <c r="AI215" s="37" t="str">
        <f t="shared" si="96"/>
        <v/>
      </c>
      <c r="AJ215" s="37" t="str">
        <f t="shared" si="97"/>
        <v/>
      </c>
      <c r="AK215" s="37" t="str">
        <f t="shared" si="98"/>
        <v/>
      </c>
      <c r="AL215" s="37" t="str">
        <f t="shared" si="99"/>
        <v/>
      </c>
      <c r="AM215" s="37" t="str">
        <f t="shared" si="100"/>
        <v/>
      </c>
      <c r="AN215" s="37">
        <f t="shared" si="101"/>
        <v>0</v>
      </c>
      <c r="AO215" s="37">
        <f t="shared" si="107"/>
        <v>141</v>
      </c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</row>
    <row r="216" spans="1:64" s="25" customFormat="1" x14ac:dyDescent="0.35">
      <c r="A216" t="s">
        <v>104</v>
      </c>
      <c r="B216" s="1">
        <v>44040</v>
      </c>
      <c r="C216"/>
      <c r="D216" t="str">
        <f t="shared" si="102"/>
        <v/>
      </c>
      <c r="E216" s="5"/>
      <c r="F216" s="5"/>
      <c r="G216" s="5">
        <v>0.33680555555555602</v>
      </c>
      <c r="H216" s="5">
        <v>0.5</v>
      </c>
      <c r="I216" s="5">
        <v>0.54513888888888895</v>
      </c>
      <c r="J216" s="5">
        <f t="shared" si="108"/>
        <v>4.5138888888888951E-2</v>
      </c>
      <c r="K216" s="5">
        <v>0.70833333333333304</v>
      </c>
      <c r="L216" s="5"/>
      <c r="M216" s="5"/>
      <c r="N216" s="5">
        <f t="shared" si="103"/>
        <v>0.32638888888888806</v>
      </c>
      <c r="O216" s="5">
        <f t="shared" si="109"/>
        <v>0</v>
      </c>
      <c r="P216" s="24">
        <f t="shared" si="110"/>
        <v>0.32638888888888806</v>
      </c>
      <c r="Q216" s="5">
        <f t="shared" si="111"/>
        <v>0</v>
      </c>
      <c r="R216" s="7">
        <f t="shared" si="112"/>
        <v>-8.3266726846886741E-16</v>
      </c>
      <c r="S216" s="7">
        <f t="shared" si="113"/>
        <v>-1.7402745910999329E-13</v>
      </c>
      <c r="T216" s="7">
        <f t="shared" si="114"/>
        <v>-1.7402745910999329E-13</v>
      </c>
      <c r="U216" s="5">
        <f t="shared" si="115"/>
        <v>0</v>
      </c>
      <c r="V216" s="30"/>
      <c r="W216" s="46">
        <f t="shared" si="104"/>
        <v>0</v>
      </c>
      <c r="X216" s="48">
        <f t="shared" si="105"/>
        <v>0</v>
      </c>
      <c r="Y216" s="6" t="str">
        <f t="shared" si="91"/>
        <v>non</v>
      </c>
      <c r="Z216"/>
      <c r="AA216"/>
      <c r="AB216" s="5">
        <f t="shared" si="106"/>
        <v>0</v>
      </c>
      <c r="AC216"/>
      <c r="AD216"/>
      <c r="AE216" s="26" t="str">
        <f t="shared" si="92"/>
        <v/>
      </c>
      <c r="AF216" s="26" t="str">
        <f t="shared" si="93"/>
        <v/>
      </c>
      <c r="AG216" s="26" t="str">
        <f t="shared" si="94"/>
        <v/>
      </c>
      <c r="AH216" s="26" t="str">
        <f t="shared" si="95"/>
        <v/>
      </c>
      <c r="AI216" s="26" t="str">
        <f t="shared" si="96"/>
        <v/>
      </c>
      <c r="AJ216" s="26" t="str">
        <f t="shared" si="97"/>
        <v/>
      </c>
      <c r="AK216" s="26" t="str">
        <f t="shared" si="98"/>
        <v/>
      </c>
      <c r="AL216" s="26" t="str">
        <f t="shared" si="99"/>
        <v/>
      </c>
      <c r="AM216" s="26" t="str">
        <f t="shared" si="100"/>
        <v/>
      </c>
      <c r="AN216" s="26">
        <f t="shared" si="101"/>
        <v>1</v>
      </c>
      <c r="AO216" s="26">
        <f t="shared" si="107"/>
        <v>142</v>
      </c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/>
      <c r="BD216"/>
      <c r="BE216"/>
      <c r="BF216"/>
      <c r="BG216"/>
      <c r="BH216"/>
      <c r="BI216"/>
      <c r="BJ216"/>
      <c r="BK216"/>
      <c r="BL216"/>
    </row>
    <row r="217" spans="1:64" x14ac:dyDescent="0.35">
      <c r="A217" t="s">
        <v>98</v>
      </c>
      <c r="B217" s="1">
        <v>44041</v>
      </c>
      <c r="D217" t="str">
        <f t="shared" si="102"/>
        <v/>
      </c>
      <c r="E217" s="5"/>
      <c r="F217" s="5"/>
      <c r="G217" s="5">
        <v>0.33680555555555602</v>
      </c>
      <c r="H217" s="5">
        <v>0.5</v>
      </c>
      <c r="I217" s="5">
        <v>0.54513888888888895</v>
      </c>
      <c r="J217" s="5">
        <f t="shared" si="108"/>
        <v>4.5138888888888951E-2</v>
      </c>
      <c r="K217" s="5">
        <v>0.70833333333333304</v>
      </c>
      <c r="L217" s="5"/>
      <c r="M217" s="5"/>
      <c r="N217" s="5">
        <f t="shared" si="103"/>
        <v>0.32638888888888806</v>
      </c>
      <c r="O217" s="5">
        <f t="shared" si="109"/>
        <v>0</v>
      </c>
      <c r="P217" s="24">
        <f t="shared" si="110"/>
        <v>0.32638888888888806</v>
      </c>
      <c r="Q217" s="5">
        <f t="shared" si="111"/>
        <v>0</v>
      </c>
      <c r="R217" s="7">
        <f t="shared" si="112"/>
        <v>-8.3266726846886741E-16</v>
      </c>
      <c r="S217" s="7">
        <f t="shared" si="113"/>
        <v>-1.7486012637846216E-13</v>
      </c>
      <c r="T217" s="7">
        <f t="shared" si="114"/>
        <v>-1.7486012637846216E-13</v>
      </c>
      <c r="U217" s="5">
        <f t="shared" si="115"/>
        <v>0</v>
      </c>
      <c r="V217" s="30"/>
      <c r="W217" s="46">
        <f t="shared" si="104"/>
        <v>0</v>
      </c>
      <c r="X217" s="48">
        <f t="shared" si="105"/>
        <v>0</v>
      </c>
      <c r="Y217" s="6" t="str">
        <f t="shared" si="91"/>
        <v>non</v>
      </c>
      <c r="AB217" s="5">
        <f t="shared" si="106"/>
        <v>0</v>
      </c>
      <c r="AE217" s="26" t="str">
        <f t="shared" si="92"/>
        <v/>
      </c>
      <c r="AF217" s="26" t="str">
        <f t="shared" si="93"/>
        <v/>
      </c>
      <c r="AG217" s="26" t="str">
        <f t="shared" si="94"/>
        <v/>
      </c>
      <c r="AH217" s="26" t="str">
        <f t="shared" si="95"/>
        <v/>
      </c>
      <c r="AI217" s="26" t="str">
        <f t="shared" si="96"/>
        <v/>
      </c>
      <c r="AJ217" s="26" t="str">
        <f t="shared" si="97"/>
        <v/>
      </c>
      <c r="AK217" s="26" t="str">
        <f t="shared" si="98"/>
        <v/>
      </c>
      <c r="AL217" s="26" t="str">
        <f t="shared" si="99"/>
        <v/>
      </c>
      <c r="AM217" s="26" t="str">
        <f t="shared" si="100"/>
        <v/>
      </c>
      <c r="AN217" s="26">
        <f t="shared" si="101"/>
        <v>1</v>
      </c>
      <c r="AO217" s="26">
        <f t="shared" si="107"/>
        <v>143</v>
      </c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</row>
    <row r="218" spans="1:64" x14ac:dyDescent="0.35">
      <c r="A218" t="s">
        <v>99</v>
      </c>
      <c r="B218" s="1">
        <v>44042</v>
      </c>
      <c r="D218" t="str">
        <f t="shared" si="102"/>
        <v/>
      </c>
      <c r="E218" s="5"/>
      <c r="F218" s="5"/>
      <c r="G218" s="5">
        <v>0.33680555555555602</v>
      </c>
      <c r="H218" s="5">
        <v>0.5</v>
      </c>
      <c r="I218" s="5">
        <v>0.54513888888888895</v>
      </c>
      <c r="J218" s="5">
        <f t="shared" si="108"/>
        <v>4.5138888888888951E-2</v>
      </c>
      <c r="K218" s="5">
        <v>0.70833333333333304</v>
      </c>
      <c r="L218" s="5"/>
      <c r="M218" s="5"/>
      <c r="N218" s="5">
        <f t="shared" si="103"/>
        <v>0.32638888888888806</v>
      </c>
      <c r="O218" s="5">
        <f t="shared" si="109"/>
        <v>0</v>
      </c>
      <c r="P218" s="24">
        <f t="shared" si="110"/>
        <v>0.32638888888888806</v>
      </c>
      <c r="Q218" s="5">
        <f t="shared" si="111"/>
        <v>0</v>
      </c>
      <c r="R218" s="7">
        <f t="shared" si="112"/>
        <v>-8.3266726846886741E-16</v>
      </c>
      <c r="S218" s="7">
        <f t="shared" si="113"/>
        <v>-1.7569279364693102E-13</v>
      </c>
      <c r="T218" s="7">
        <f t="shared" si="114"/>
        <v>-1.7569279364693102E-13</v>
      </c>
      <c r="U218" s="5">
        <f t="shared" si="115"/>
        <v>0</v>
      </c>
      <c r="V218" s="30"/>
      <c r="W218" s="46">
        <f t="shared" si="104"/>
        <v>0</v>
      </c>
      <c r="X218" s="48">
        <f t="shared" si="105"/>
        <v>0</v>
      </c>
      <c r="Y218" s="6" t="str">
        <f t="shared" si="91"/>
        <v>non</v>
      </c>
      <c r="AB218" s="5">
        <f t="shared" si="106"/>
        <v>0</v>
      </c>
      <c r="AE218" s="26" t="str">
        <f t="shared" si="92"/>
        <v/>
      </c>
      <c r="AF218" s="26" t="str">
        <f t="shared" si="93"/>
        <v/>
      </c>
      <c r="AG218" s="26" t="str">
        <f t="shared" si="94"/>
        <v/>
      </c>
      <c r="AH218" s="26" t="str">
        <f t="shared" si="95"/>
        <v/>
      </c>
      <c r="AI218" s="26" t="str">
        <f t="shared" si="96"/>
        <v/>
      </c>
      <c r="AJ218" s="26" t="str">
        <f t="shared" si="97"/>
        <v/>
      </c>
      <c r="AK218" s="26" t="str">
        <f t="shared" si="98"/>
        <v/>
      </c>
      <c r="AL218" s="26" t="str">
        <f t="shared" si="99"/>
        <v/>
      </c>
      <c r="AM218" s="26" t="str">
        <f t="shared" si="100"/>
        <v/>
      </c>
      <c r="AN218" s="26">
        <f t="shared" si="101"/>
        <v>1</v>
      </c>
      <c r="AO218" s="26">
        <f t="shared" si="107"/>
        <v>144</v>
      </c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</row>
    <row r="219" spans="1:64" x14ac:dyDescent="0.35">
      <c r="A219" t="s">
        <v>100</v>
      </c>
      <c r="B219" s="1">
        <v>44043</v>
      </c>
      <c r="D219" t="str">
        <f t="shared" si="102"/>
        <v/>
      </c>
      <c r="E219" s="5"/>
      <c r="F219" s="5"/>
      <c r="G219" s="5">
        <v>0.33680555555555602</v>
      </c>
      <c r="H219" s="5">
        <v>0.5</v>
      </c>
      <c r="I219" s="5">
        <v>0.54513888888888895</v>
      </c>
      <c r="J219" s="5">
        <f t="shared" si="108"/>
        <v>4.5138888888888951E-2</v>
      </c>
      <c r="K219" s="5">
        <v>0.70833333333333304</v>
      </c>
      <c r="L219" s="5"/>
      <c r="M219" s="5"/>
      <c r="N219" s="5">
        <f t="shared" si="103"/>
        <v>0.32638888888888806</v>
      </c>
      <c r="O219" s="5">
        <f t="shared" si="109"/>
        <v>0</v>
      </c>
      <c r="P219" s="24">
        <f t="shared" si="110"/>
        <v>0.32638888888888806</v>
      </c>
      <c r="Q219" s="5">
        <f t="shared" si="111"/>
        <v>0</v>
      </c>
      <c r="R219" s="7">
        <f t="shared" si="112"/>
        <v>-8.3266726846886741E-16</v>
      </c>
      <c r="S219" s="7">
        <f t="shared" si="113"/>
        <v>-1.7652546091539989E-13</v>
      </c>
      <c r="T219" s="7">
        <f t="shared" si="114"/>
        <v>-1.7652546091539989E-13</v>
      </c>
      <c r="U219" s="5">
        <f t="shared" si="115"/>
        <v>0</v>
      </c>
      <c r="V219" s="30"/>
      <c r="W219" s="46">
        <f t="shared" si="104"/>
        <v>0</v>
      </c>
      <c r="X219" s="48">
        <f t="shared" si="105"/>
        <v>0</v>
      </c>
      <c r="Y219" s="6" t="str">
        <f t="shared" si="91"/>
        <v>non</v>
      </c>
      <c r="AB219" s="5">
        <f t="shared" si="106"/>
        <v>0</v>
      </c>
      <c r="AE219" s="26" t="str">
        <f t="shared" si="92"/>
        <v/>
      </c>
      <c r="AF219" s="26" t="str">
        <f t="shared" si="93"/>
        <v/>
      </c>
      <c r="AG219" s="26" t="str">
        <f t="shared" si="94"/>
        <v/>
      </c>
      <c r="AH219" s="26" t="str">
        <f t="shared" si="95"/>
        <v/>
      </c>
      <c r="AI219" s="26" t="str">
        <f t="shared" si="96"/>
        <v/>
      </c>
      <c r="AJ219" s="26" t="str">
        <f t="shared" si="97"/>
        <v/>
      </c>
      <c r="AK219" s="26" t="str">
        <f t="shared" si="98"/>
        <v/>
      </c>
      <c r="AL219" s="26" t="str">
        <f t="shared" si="99"/>
        <v/>
      </c>
      <c r="AM219" s="26" t="str">
        <f t="shared" si="100"/>
        <v/>
      </c>
      <c r="AN219" s="26">
        <f t="shared" si="101"/>
        <v>1</v>
      </c>
      <c r="AO219" s="26">
        <f t="shared" si="107"/>
        <v>145</v>
      </c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</row>
    <row r="220" spans="1:64" x14ac:dyDescent="0.35">
      <c r="A220" t="s">
        <v>101</v>
      </c>
      <c r="B220" s="1">
        <v>44044</v>
      </c>
      <c r="D220" t="str">
        <f t="shared" si="102"/>
        <v/>
      </c>
      <c r="E220" s="5"/>
      <c r="F220" s="5"/>
      <c r="G220" s="5">
        <v>0.33680555555555602</v>
      </c>
      <c r="H220" s="5">
        <v>0.5</v>
      </c>
      <c r="I220" s="5">
        <v>0.54513888888888895</v>
      </c>
      <c r="J220" s="5">
        <f t="shared" si="108"/>
        <v>4.5138888888888951E-2</v>
      </c>
      <c r="K220" s="5">
        <v>0.70833333333333304</v>
      </c>
      <c r="L220" s="5"/>
      <c r="M220" s="5"/>
      <c r="N220" s="5">
        <f t="shared" si="103"/>
        <v>0.32638888888888806</v>
      </c>
      <c r="O220" s="5">
        <f t="shared" si="109"/>
        <v>0</v>
      </c>
      <c r="P220" s="24">
        <f t="shared" si="110"/>
        <v>0.32638888888888806</v>
      </c>
      <c r="Q220" s="5">
        <f t="shared" si="111"/>
        <v>0</v>
      </c>
      <c r="R220" s="7">
        <f t="shared" si="112"/>
        <v>-8.3266726846886741E-16</v>
      </c>
      <c r="S220" s="7">
        <f t="shared" si="113"/>
        <v>-1.7735812818386876E-13</v>
      </c>
      <c r="T220" s="7">
        <f t="shared" si="114"/>
        <v>-1.7735812818386876E-13</v>
      </c>
      <c r="U220" s="5">
        <f t="shared" si="115"/>
        <v>0</v>
      </c>
      <c r="V220" s="30"/>
      <c r="W220" s="46">
        <f t="shared" si="104"/>
        <v>0</v>
      </c>
      <c r="X220" s="48">
        <f t="shared" si="105"/>
        <v>0</v>
      </c>
      <c r="Y220" s="6" t="str">
        <f t="shared" si="91"/>
        <v>non</v>
      </c>
      <c r="AB220" s="5">
        <f t="shared" si="106"/>
        <v>0</v>
      </c>
      <c r="AE220" s="26" t="str">
        <f t="shared" si="92"/>
        <v/>
      </c>
      <c r="AF220" s="26" t="str">
        <f t="shared" si="93"/>
        <v/>
      </c>
      <c r="AG220" s="26" t="str">
        <f t="shared" si="94"/>
        <v/>
      </c>
      <c r="AH220" s="26" t="str">
        <f t="shared" si="95"/>
        <v/>
      </c>
      <c r="AI220" s="26" t="str">
        <f t="shared" si="96"/>
        <v/>
      </c>
      <c r="AJ220" s="26" t="str">
        <f t="shared" si="97"/>
        <v/>
      </c>
      <c r="AK220" s="26" t="str">
        <f t="shared" si="98"/>
        <v/>
      </c>
      <c r="AL220" s="26" t="str">
        <f t="shared" si="99"/>
        <v/>
      </c>
      <c r="AM220" s="26" t="str">
        <f t="shared" si="100"/>
        <v/>
      </c>
      <c r="AN220" s="26">
        <f t="shared" si="101"/>
        <v>1</v>
      </c>
      <c r="AO220" s="26">
        <f t="shared" si="107"/>
        <v>146</v>
      </c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</row>
    <row r="221" spans="1:64" s="31" customFormat="1" x14ac:dyDescent="0.35">
      <c r="A221" s="31" t="s">
        <v>102</v>
      </c>
      <c r="B221" s="32">
        <v>44045</v>
      </c>
      <c r="D221" s="31" t="str">
        <f t="shared" si="102"/>
        <v/>
      </c>
      <c r="E221" s="33"/>
      <c r="F221" s="33"/>
      <c r="G221" s="33">
        <v>0.33680555555555602</v>
      </c>
      <c r="H221" s="33">
        <v>0.5</v>
      </c>
      <c r="I221" s="33">
        <v>0.54513888888888895</v>
      </c>
      <c r="J221" s="33">
        <f t="shared" si="108"/>
        <v>4.5138888888888951E-2</v>
      </c>
      <c r="K221" s="33">
        <v>0.70833333333333304</v>
      </c>
      <c r="L221" s="33"/>
      <c r="M221" s="33"/>
      <c r="N221" s="33">
        <f t="shared" si="103"/>
        <v>0.32638888888888806</v>
      </c>
      <c r="O221" s="33">
        <f t="shared" si="109"/>
        <v>0</v>
      </c>
      <c r="P221" s="33">
        <f t="shared" si="110"/>
        <v>0.32638888888888806</v>
      </c>
      <c r="Q221" s="33">
        <f t="shared" si="111"/>
        <v>0</v>
      </c>
      <c r="R221" s="34">
        <f t="shared" si="112"/>
        <v>-8.3266726846886741E-16</v>
      </c>
      <c r="S221" s="34">
        <f t="shared" si="113"/>
        <v>-1.7819079545233762E-13</v>
      </c>
      <c r="T221" s="34">
        <f t="shared" si="114"/>
        <v>-1.7819079545233762E-13</v>
      </c>
      <c r="U221" s="33">
        <f t="shared" si="115"/>
        <v>0</v>
      </c>
      <c r="V221" s="35"/>
      <c r="W221" s="47">
        <f t="shared" si="104"/>
        <v>0</v>
      </c>
      <c r="X221" s="49">
        <f t="shared" si="105"/>
        <v>0</v>
      </c>
      <c r="Y221" s="36" t="str">
        <f t="shared" si="91"/>
        <v>non</v>
      </c>
      <c r="AB221" s="33">
        <f t="shared" si="106"/>
        <v>0</v>
      </c>
      <c r="AE221" s="37" t="str">
        <f t="shared" si="92"/>
        <v/>
      </c>
      <c r="AF221" s="37" t="str">
        <f t="shared" si="93"/>
        <v/>
      </c>
      <c r="AG221" s="37" t="str">
        <f t="shared" si="94"/>
        <v/>
      </c>
      <c r="AH221" s="37" t="str">
        <f t="shared" si="95"/>
        <v/>
      </c>
      <c r="AI221" s="37" t="str">
        <f t="shared" si="96"/>
        <v/>
      </c>
      <c r="AJ221" s="37" t="str">
        <f t="shared" si="97"/>
        <v/>
      </c>
      <c r="AK221" s="37" t="str">
        <f t="shared" si="98"/>
        <v/>
      </c>
      <c r="AL221" s="37" t="str">
        <f t="shared" si="99"/>
        <v/>
      </c>
      <c r="AM221" s="37" t="str">
        <f t="shared" si="100"/>
        <v/>
      </c>
      <c r="AN221" s="37">
        <f t="shared" si="101"/>
        <v>0</v>
      </c>
      <c r="AO221" s="37">
        <f t="shared" si="107"/>
        <v>146</v>
      </c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</row>
    <row r="222" spans="1:64" s="31" customFormat="1" x14ac:dyDescent="0.35">
      <c r="A222" s="31" t="s">
        <v>103</v>
      </c>
      <c r="B222" s="32">
        <v>44046</v>
      </c>
      <c r="D222" s="31" t="str">
        <f t="shared" si="102"/>
        <v/>
      </c>
      <c r="E222" s="33"/>
      <c r="F222" s="33"/>
      <c r="G222" s="33">
        <v>0.33680555555555602</v>
      </c>
      <c r="H222" s="33">
        <v>0.5</v>
      </c>
      <c r="I222" s="33">
        <v>0.54513888888888895</v>
      </c>
      <c r="J222" s="33">
        <f t="shared" si="108"/>
        <v>4.5138888888888951E-2</v>
      </c>
      <c r="K222" s="33">
        <v>0.70833333333333304</v>
      </c>
      <c r="L222" s="33"/>
      <c r="M222" s="33"/>
      <c r="N222" s="33">
        <f t="shared" si="103"/>
        <v>0.32638888888888806</v>
      </c>
      <c r="O222" s="33">
        <f t="shared" si="109"/>
        <v>0</v>
      </c>
      <c r="P222" s="33">
        <f t="shared" si="110"/>
        <v>0.32638888888888806</v>
      </c>
      <c r="Q222" s="33">
        <f t="shared" si="111"/>
        <v>0</v>
      </c>
      <c r="R222" s="34">
        <f t="shared" si="112"/>
        <v>-8.3266726846886741E-16</v>
      </c>
      <c r="S222" s="34">
        <f t="shared" si="113"/>
        <v>-1.7902346272080649E-13</v>
      </c>
      <c r="T222" s="34">
        <f t="shared" si="114"/>
        <v>-1.7902346272080649E-13</v>
      </c>
      <c r="U222" s="33">
        <f t="shared" si="115"/>
        <v>0</v>
      </c>
      <c r="V222" s="35"/>
      <c r="W222" s="47">
        <f t="shared" si="104"/>
        <v>0</v>
      </c>
      <c r="X222" s="49">
        <f t="shared" si="105"/>
        <v>0</v>
      </c>
      <c r="Y222" s="36" t="str">
        <f t="shared" si="91"/>
        <v>non</v>
      </c>
      <c r="AB222" s="33">
        <f t="shared" si="106"/>
        <v>0</v>
      </c>
      <c r="AE222" s="37" t="str">
        <f t="shared" si="92"/>
        <v/>
      </c>
      <c r="AF222" s="37" t="str">
        <f t="shared" si="93"/>
        <v/>
      </c>
      <c r="AG222" s="37" t="str">
        <f t="shared" si="94"/>
        <v/>
      </c>
      <c r="AH222" s="37" t="str">
        <f t="shared" si="95"/>
        <v/>
      </c>
      <c r="AI222" s="37" t="str">
        <f t="shared" si="96"/>
        <v/>
      </c>
      <c r="AJ222" s="37" t="str">
        <f t="shared" si="97"/>
        <v/>
      </c>
      <c r="AK222" s="37" t="str">
        <f t="shared" si="98"/>
        <v/>
      </c>
      <c r="AL222" s="37" t="str">
        <f t="shared" si="99"/>
        <v/>
      </c>
      <c r="AM222" s="37" t="str">
        <f t="shared" si="100"/>
        <v/>
      </c>
      <c r="AN222" s="37">
        <f t="shared" si="101"/>
        <v>0</v>
      </c>
      <c r="AO222" s="37">
        <f t="shared" si="107"/>
        <v>146</v>
      </c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</row>
    <row r="223" spans="1:64" s="25" customFormat="1" x14ac:dyDescent="0.35">
      <c r="A223" t="s">
        <v>104</v>
      </c>
      <c r="B223" s="1">
        <v>44047</v>
      </c>
      <c r="C223"/>
      <c r="D223" t="str">
        <f t="shared" si="102"/>
        <v/>
      </c>
      <c r="E223" s="5"/>
      <c r="F223" s="5"/>
      <c r="G223" s="5">
        <v>0.33680555555555602</v>
      </c>
      <c r="H223" s="5">
        <v>0.5</v>
      </c>
      <c r="I223" s="5">
        <v>0.54513888888888895</v>
      </c>
      <c r="J223" s="5">
        <f t="shared" si="108"/>
        <v>4.5138888888888951E-2</v>
      </c>
      <c r="K223" s="5">
        <v>0.70833333333333304</v>
      </c>
      <c r="L223" s="5"/>
      <c r="M223" s="5"/>
      <c r="N223" s="5">
        <f t="shared" si="103"/>
        <v>0.32638888888888806</v>
      </c>
      <c r="O223" s="5">
        <f t="shared" si="109"/>
        <v>0</v>
      </c>
      <c r="P223" s="24">
        <f t="shared" si="110"/>
        <v>0.32638888888888806</v>
      </c>
      <c r="Q223" s="5">
        <f t="shared" si="111"/>
        <v>0</v>
      </c>
      <c r="R223" s="7">
        <f t="shared" si="112"/>
        <v>-8.3266726846886741E-16</v>
      </c>
      <c r="S223" s="7">
        <f t="shared" si="113"/>
        <v>-1.7985612998927536E-13</v>
      </c>
      <c r="T223" s="7">
        <f t="shared" si="114"/>
        <v>-1.7985612998927536E-13</v>
      </c>
      <c r="U223" s="5">
        <f t="shared" si="115"/>
        <v>0</v>
      </c>
      <c r="V223" s="30"/>
      <c r="W223" s="46">
        <f t="shared" si="104"/>
        <v>0</v>
      </c>
      <c r="X223" s="48">
        <f t="shared" si="105"/>
        <v>0</v>
      </c>
      <c r="Y223" s="6" t="str">
        <f t="shared" si="91"/>
        <v>non</v>
      </c>
      <c r="Z223"/>
      <c r="AA223"/>
      <c r="AB223" s="5">
        <f t="shared" si="106"/>
        <v>0</v>
      </c>
      <c r="AC223"/>
      <c r="AD223"/>
      <c r="AE223" s="26" t="str">
        <f t="shared" si="92"/>
        <v/>
      </c>
      <c r="AF223" s="26" t="str">
        <f t="shared" si="93"/>
        <v/>
      </c>
      <c r="AG223" s="26" t="str">
        <f t="shared" si="94"/>
        <v/>
      </c>
      <c r="AH223" s="26" t="str">
        <f t="shared" si="95"/>
        <v/>
      </c>
      <c r="AI223" s="26" t="str">
        <f t="shared" si="96"/>
        <v/>
      </c>
      <c r="AJ223" s="26" t="str">
        <f t="shared" si="97"/>
        <v/>
      </c>
      <c r="AK223" s="26" t="str">
        <f t="shared" si="98"/>
        <v/>
      </c>
      <c r="AL223" s="26" t="str">
        <f t="shared" si="99"/>
        <v/>
      </c>
      <c r="AM223" s="26" t="str">
        <f t="shared" si="100"/>
        <v/>
      </c>
      <c r="AN223" s="26">
        <f t="shared" si="101"/>
        <v>1</v>
      </c>
      <c r="AO223" s="26">
        <f t="shared" si="107"/>
        <v>147</v>
      </c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/>
      <c r="BD223"/>
      <c r="BE223"/>
      <c r="BF223"/>
      <c r="BG223"/>
      <c r="BH223"/>
      <c r="BI223"/>
      <c r="BJ223"/>
      <c r="BK223"/>
      <c r="BL223"/>
    </row>
    <row r="224" spans="1:64" x14ac:dyDescent="0.35">
      <c r="A224" t="s">
        <v>98</v>
      </c>
      <c r="B224" s="1">
        <v>44048</v>
      </c>
      <c r="D224" t="str">
        <f t="shared" si="102"/>
        <v/>
      </c>
      <c r="E224" s="5"/>
      <c r="F224" s="5"/>
      <c r="G224" s="5">
        <v>0.33680555555555602</v>
      </c>
      <c r="H224" s="5">
        <v>0.5</v>
      </c>
      <c r="I224" s="5">
        <v>0.54513888888888895</v>
      </c>
      <c r="J224" s="5">
        <f t="shared" si="108"/>
        <v>4.5138888888888951E-2</v>
      </c>
      <c r="K224" s="5">
        <v>0.70833333333333304</v>
      </c>
      <c r="L224" s="5"/>
      <c r="M224" s="5"/>
      <c r="N224" s="5">
        <f t="shared" si="103"/>
        <v>0.32638888888888806</v>
      </c>
      <c r="O224" s="5">
        <f t="shared" si="109"/>
        <v>0</v>
      </c>
      <c r="P224" s="24">
        <f t="shared" si="110"/>
        <v>0.32638888888888806</v>
      </c>
      <c r="Q224" s="5">
        <f t="shared" si="111"/>
        <v>0</v>
      </c>
      <c r="R224" s="7">
        <f t="shared" si="112"/>
        <v>-8.3266726846886741E-16</v>
      </c>
      <c r="S224" s="7">
        <f t="shared" si="113"/>
        <v>-1.8068879725774423E-13</v>
      </c>
      <c r="T224" s="7">
        <f t="shared" si="114"/>
        <v>-1.8068879725774423E-13</v>
      </c>
      <c r="U224" s="5">
        <f t="shared" si="115"/>
        <v>0</v>
      </c>
      <c r="V224" s="30"/>
      <c r="W224" s="46">
        <f t="shared" si="104"/>
        <v>0</v>
      </c>
      <c r="X224" s="48">
        <f t="shared" si="105"/>
        <v>0</v>
      </c>
      <c r="Y224" s="6" t="str">
        <f t="shared" si="91"/>
        <v>non</v>
      </c>
      <c r="AB224" s="5">
        <f t="shared" si="106"/>
        <v>0</v>
      </c>
      <c r="AE224" s="26" t="str">
        <f t="shared" si="92"/>
        <v/>
      </c>
      <c r="AF224" s="26" t="str">
        <f t="shared" si="93"/>
        <v/>
      </c>
      <c r="AG224" s="26" t="str">
        <f t="shared" si="94"/>
        <v/>
      </c>
      <c r="AH224" s="26" t="str">
        <f t="shared" si="95"/>
        <v/>
      </c>
      <c r="AI224" s="26" t="str">
        <f t="shared" si="96"/>
        <v/>
      </c>
      <c r="AJ224" s="26" t="str">
        <f t="shared" si="97"/>
        <v/>
      </c>
      <c r="AK224" s="26" t="str">
        <f t="shared" si="98"/>
        <v/>
      </c>
      <c r="AL224" s="26" t="str">
        <f t="shared" si="99"/>
        <v/>
      </c>
      <c r="AM224" s="26" t="str">
        <f t="shared" si="100"/>
        <v/>
      </c>
      <c r="AN224" s="26">
        <f t="shared" si="101"/>
        <v>1</v>
      </c>
      <c r="AO224" s="26">
        <f t="shared" si="107"/>
        <v>148</v>
      </c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</row>
    <row r="225" spans="1:64" x14ac:dyDescent="0.35">
      <c r="A225" t="s">
        <v>99</v>
      </c>
      <c r="B225" s="1">
        <v>44049</v>
      </c>
      <c r="D225" t="str">
        <f t="shared" si="102"/>
        <v/>
      </c>
      <c r="E225" s="5"/>
      <c r="F225" s="5"/>
      <c r="G225" s="5">
        <v>0.33680555555555602</v>
      </c>
      <c r="H225" s="5">
        <v>0.5</v>
      </c>
      <c r="I225" s="5">
        <v>0.54513888888888895</v>
      </c>
      <c r="J225" s="5">
        <f t="shared" si="108"/>
        <v>4.5138888888888951E-2</v>
      </c>
      <c r="K225" s="5">
        <v>0.70833333333333304</v>
      </c>
      <c r="L225" s="5"/>
      <c r="M225" s="5"/>
      <c r="N225" s="5">
        <f t="shared" si="103"/>
        <v>0.32638888888888806</v>
      </c>
      <c r="O225" s="5">
        <f t="shared" si="109"/>
        <v>0</v>
      </c>
      <c r="P225" s="24">
        <f t="shared" si="110"/>
        <v>0.32638888888888806</v>
      </c>
      <c r="Q225" s="5">
        <f t="shared" si="111"/>
        <v>0</v>
      </c>
      <c r="R225" s="7">
        <f t="shared" si="112"/>
        <v>-8.3266726846886741E-16</v>
      </c>
      <c r="S225" s="7">
        <f t="shared" si="113"/>
        <v>-1.8152146452621309E-13</v>
      </c>
      <c r="T225" s="7">
        <f t="shared" si="114"/>
        <v>-1.8152146452621309E-13</v>
      </c>
      <c r="U225" s="5">
        <f t="shared" si="115"/>
        <v>0</v>
      </c>
      <c r="V225" s="30"/>
      <c r="W225" s="46">
        <f t="shared" si="104"/>
        <v>0</v>
      </c>
      <c r="X225" s="48">
        <f t="shared" si="105"/>
        <v>0</v>
      </c>
      <c r="Y225" s="6" t="str">
        <f t="shared" si="91"/>
        <v>non</v>
      </c>
      <c r="AB225" s="5">
        <f t="shared" si="106"/>
        <v>0</v>
      </c>
      <c r="AE225" s="26" t="str">
        <f t="shared" si="92"/>
        <v/>
      </c>
      <c r="AF225" s="26" t="str">
        <f t="shared" si="93"/>
        <v/>
      </c>
      <c r="AG225" s="26" t="str">
        <f t="shared" si="94"/>
        <v/>
      </c>
      <c r="AH225" s="26" t="str">
        <f t="shared" si="95"/>
        <v/>
      </c>
      <c r="AI225" s="26" t="str">
        <f t="shared" si="96"/>
        <v/>
      </c>
      <c r="AJ225" s="26" t="str">
        <f t="shared" si="97"/>
        <v/>
      </c>
      <c r="AK225" s="26" t="str">
        <f t="shared" si="98"/>
        <v/>
      </c>
      <c r="AL225" s="26" t="str">
        <f t="shared" si="99"/>
        <v/>
      </c>
      <c r="AM225" s="26" t="str">
        <f t="shared" si="100"/>
        <v/>
      </c>
      <c r="AN225" s="26">
        <f t="shared" si="101"/>
        <v>1</v>
      </c>
      <c r="AO225" s="26">
        <f t="shared" si="107"/>
        <v>149</v>
      </c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</row>
    <row r="226" spans="1:64" x14ac:dyDescent="0.35">
      <c r="A226" t="s">
        <v>100</v>
      </c>
      <c r="B226" s="1">
        <v>44050</v>
      </c>
      <c r="D226" t="str">
        <f t="shared" si="102"/>
        <v/>
      </c>
      <c r="E226" s="5"/>
      <c r="F226" s="5"/>
      <c r="G226" s="5">
        <v>0.33680555555555602</v>
      </c>
      <c r="H226" s="5">
        <v>0.5</v>
      </c>
      <c r="I226" s="5">
        <v>0.54513888888888895</v>
      </c>
      <c r="J226" s="5">
        <f t="shared" si="108"/>
        <v>4.5138888888888951E-2</v>
      </c>
      <c r="K226" s="5">
        <v>0.70833333333333304</v>
      </c>
      <c r="L226" s="5"/>
      <c r="M226" s="5"/>
      <c r="N226" s="5">
        <f t="shared" si="103"/>
        <v>0.32638888888888806</v>
      </c>
      <c r="O226" s="5">
        <f t="shared" si="109"/>
        <v>0</v>
      </c>
      <c r="P226" s="24">
        <f t="shared" si="110"/>
        <v>0.32638888888888806</v>
      </c>
      <c r="Q226" s="5">
        <f t="shared" si="111"/>
        <v>0</v>
      </c>
      <c r="R226" s="7">
        <f t="shared" si="112"/>
        <v>-8.3266726846886741E-16</v>
      </c>
      <c r="S226" s="7">
        <f t="shared" si="113"/>
        <v>-1.8235413179468196E-13</v>
      </c>
      <c r="T226" s="7">
        <f t="shared" si="114"/>
        <v>-1.8235413179468196E-13</v>
      </c>
      <c r="U226" s="5">
        <f t="shared" si="115"/>
        <v>0</v>
      </c>
      <c r="V226" s="30"/>
      <c r="W226" s="46">
        <f t="shared" si="104"/>
        <v>0</v>
      </c>
      <c r="X226" s="48">
        <f t="shared" si="105"/>
        <v>0</v>
      </c>
      <c r="Y226" s="6" t="str">
        <f t="shared" si="91"/>
        <v>non</v>
      </c>
      <c r="AB226" s="5">
        <f t="shared" si="106"/>
        <v>0</v>
      </c>
      <c r="AE226" s="26" t="str">
        <f t="shared" si="92"/>
        <v/>
      </c>
      <c r="AF226" s="26" t="str">
        <f t="shared" si="93"/>
        <v/>
      </c>
      <c r="AG226" s="26" t="str">
        <f t="shared" si="94"/>
        <v/>
      </c>
      <c r="AH226" s="26" t="str">
        <f t="shared" si="95"/>
        <v/>
      </c>
      <c r="AI226" s="26" t="str">
        <f t="shared" si="96"/>
        <v/>
      </c>
      <c r="AJ226" s="26" t="str">
        <f t="shared" si="97"/>
        <v/>
      </c>
      <c r="AK226" s="26" t="str">
        <f t="shared" si="98"/>
        <v/>
      </c>
      <c r="AL226" s="26" t="str">
        <f t="shared" si="99"/>
        <v/>
      </c>
      <c r="AM226" s="26" t="str">
        <f t="shared" si="100"/>
        <v/>
      </c>
      <c r="AN226" s="26">
        <f t="shared" si="101"/>
        <v>1</v>
      </c>
      <c r="AO226" s="26">
        <f t="shared" si="107"/>
        <v>150</v>
      </c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</row>
    <row r="227" spans="1:64" x14ac:dyDescent="0.35">
      <c r="A227" t="s">
        <v>101</v>
      </c>
      <c r="B227" s="1">
        <v>44051</v>
      </c>
      <c r="D227" t="str">
        <f t="shared" si="102"/>
        <v/>
      </c>
      <c r="E227" s="5"/>
      <c r="F227" s="5"/>
      <c r="G227" s="5">
        <v>0.33680555555555602</v>
      </c>
      <c r="H227" s="5">
        <v>0.5</v>
      </c>
      <c r="I227" s="5">
        <v>0.54513888888888895</v>
      </c>
      <c r="J227" s="5">
        <f t="shared" si="108"/>
        <v>4.5138888888888951E-2</v>
      </c>
      <c r="K227" s="5">
        <v>0.70833333333333304</v>
      </c>
      <c r="L227" s="5"/>
      <c r="M227" s="5"/>
      <c r="N227" s="5">
        <f t="shared" si="103"/>
        <v>0.32638888888888806</v>
      </c>
      <c r="O227" s="5">
        <f t="shared" si="109"/>
        <v>0</v>
      </c>
      <c r="P227" s="24">
        <f t="shared" si="110"/>
        <v>0.32638888888888806</v>
      </c>
      <c r="Q227" s="5">
        <f t="shared" si="111"/>
        <v>0</v>
      </c>
      <c r="R227" s="7">
        <f t="shared" si="112"/>
        <v>-8.3266726846886741E-16</v>
      </c>
      <c r="S227" s="7">
        <f t="shared" si="113"/>
        <v>-1.8318679906315083E-13</v>
      </c>
      <c r="T227" s="7">
        <f t="shared" si="114"/>
        <v>-1.8318679906315083E-13</v>
      </c>
      <c r="U227" s="5">
        <f t="shared" si="115"/>
        <v>0</v>
      </c>
      <c r="V227" s="30"/>
      <c r="W227" s="46">
        <f t="shared" si="104"/>
        <v>0</v>
      </c>
      <c r="X227" s="48">
        <f t="shared" si="105"/>
        <v>0</v>
      </c>
      <c r="Y227" s="6" t="str">
        <f t="shared" si="91"/>
        <v>non</v>
      </c>
      <c r="AB227" s="5">
        <f t="shared" si="106"/>
        <v>0</v>
      </c>
      <c r="AE227" s="26" t="str">
        <f t="shared" si="92"/>
        <v/>
      </c>
      <c r="AF227" s="26" t="str">
        <f t="shared" si="93"/>
        <v/>
      </c>
      <c r="AG227" s="26" t="str">
        <f t="shared" si="94"/>
        <v/>
      </c>
      <c r="AH227" s="26" t="str">
        <f t="shared" si="95"/>
        <v/>
      </c>
      <c r="AI227" s="26" t="str">
        <f t="shared" si="96"/>
        <v/>
      </c>
      <c r="AJ227" s="26" t="str">
        <f t="shared" si="97"/>
        <v/>
      </c>
      <c r="AK227" s="26" t="str">
        <f t="shared" si="98"/>
        <v/>
      </c>
      <c r="AL227" s="26" t="str">
        <f t="shared" si="99"/>
        <v/>
      </c>
      <c r="AM227" s="26" t="str">
        <f t="shared" si="100"/>
        <v/>
      </c>
      <c r="AN227" s="26">
        <f t="shared" si="101"/>
        <v>1</v>
      </c>
      <c r="AO227" s="26">
        <f t="shared" si="107"/>
        <v>151</v>
      </c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</row>
    <row r="228" spans="1:64" s="31" customFormat="1" x14ac:dyDescent="0.35">
      <c r="A228" s="31" t="s">
        <v>102</v>
      </c>
      <c r="B228" s="32">
        <v>44052</v>
      </c>
      <c r="D228" s="31" t="str">
        <f t="shared" si="102"/>
        <v/>
      </c>
      <c r="E228" s="33"/>
      <c r="F228" s="33"/>
      <c r="G228" s="33">
        <v>0.33680555555555602</v>
      </c>
      <c r="H228" s="33">
        <v>0.5</v>
      </c>
      <c r="I228" s="33">
        <v>0.54513888888888895</v>
      </c>
      <c r="J228" s="33">
        <f t="shared" si="108"/>
        <v>4.5138888888888951E-2</v>
      </c>
      <c r="K228" s="33">
        <v>0.70833333333333304</v>
      </c>
      <c r="L228" s="33"/>
      <c r="M228" s="33"/>
      <c r="N228" s="33">
        <f t="shared" si="103"/>
        <v>0.32638888888888806</v>
      </c>
      <c r="O228" s="33">
        <f t="shared" si="109"/>
        <v>0</v>
      </c>
      <c r="P228" s="33">
        <f t="shared" si="110"/>
        <v>0.32638888888888806</v>
      </c>
      <c r="Q228" s="33">
        <f t="shared" si="111"/>
        <v>0</v>
      </c>
      <c r="R228" s="34">
        <f t="shared" si="112"/>
        <v>-8.3266726846886741E-16</v>
      </c>
      <c r="S228" s="34">
        <f t="shared" si="113"/>
        <v>-1.840194663316197E-13</v>
      </c>
      <c r="T228" s="34">
        <f t="shared" si="114"/>
        <v>-1.840194663316197E-13</v>
      </c>
      <c r="U228" s="33">
        <f t="shared" si="115"/>
        <v>0</v>
      </c>
      <c r="V228" s="35"/>
      <c r="W228" s="47">
        <f t="shared" si="104"/>
        <v>0</v>
      </c>
      <c r="X228" s="49">
        <f t="shared" si="105"/>
        <v>0</v>
      </c>
      <c r="Y228" s="36" t="str">
        <f t="shared" si="91"/>
        <v>non</v>
      </c>
      <c r="AB228" s="33">
        <f t="shared" si="106"/>
        <v>0</v>
      </c>
      <c r="AE228" s="37" t="str">
        <f t="shared" si="92"/>
        <v/>
      </c>
      <c r="AF228" s="37" t="str">
        <f t="shared" si="93"/>
        <v/>
      </c>
      <c r="AG228" s="37" t="str">
        <f t="shared" si="94"/>
        <v/>
      </c>
      <c r="AH228" s="37" t="str">
        <f t="shared" si="95"/>
        <v/>
      </c>
      <c r="AI228" s="37" t="str">
        <f t="shared" si="96"/>
        <v/>
      </c>
      <c r="AJ228" s="37" t="str">
        <f t="shared" si="97"/>
        <v/>
      </c>
      <c r="AK228" s="37" t="str">
        <f t="shared" si="98"/>
        <v/>
      </c>
      <c r="AL228" s="37" t="str">
        <f t="shared" si="99"/>
        <v/>
      </c>
      <c r="AM228" s="37" t="str">
        <f t="shared" si="100"/>
        <v/>
      </c>
      <c r="AN228" s="37">
        <f t="shared" si="101"/>
        <v>0</v>
      </c>
      <c r="AO228" s="37">
        <f t="shared" si="107"/>
        <v>151</v>
      </c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</row>
    <row r="229" spans="1:64" s="31" customFormat="1" x14ac:dyDescent="0.35">
      <c r="A229" s="31" t="s">
        <v>103</v>
      </c>
      <c r="B229" s="32">
        <v>44053</v>
      </c>
      <c r="D229" s="31" t="str">
        <f t="shared" si="102"/>
        <v/>
      </c>
      <c r="E229" s="33"/>
      <c r="F229" s="33"/>
      <c r="G229" s="33">
        <v>0.33680555555555602</v>
      </c>
      <c r="H229" s="33">
        <v>0.5</v>
      </c>
      <c r="I229" s="33">
        <v>0.54513888888888895</v>
      </c>
      <c r="J229" s="33">
        <f t="shared" si="108"/>
        <v>4.5138888888888951E-2</v>
      </c>
      <c r="K229" s="33">
        <v>0.70833333333333304</v>
      </c>
      <c r="L229" s="33"/>
      <c r="M229" s="33"/>
      <c r="N229" s="33">
        <f t="shared" si="103"/>
        <v>0.32638888888888806</v>
      </c>
      <c r="O229" s="33">
        <f t="shared" si="109"/>
        <v>0</v>
      </c>
      <c r="P229" s="33">
        <f t="shared" si="110"/>
        <v>0.32638888888888806</v>
      </c>
      <c r="Q229" s="33">
        <f t="shared" si="111"/>
        <v>0</v>
      </c>
      <c r="R229" s="34">
        <f t="shared" si="112"/>
        <v>-8.3266726846886741E-16</v>
      </c>
      <c r="S229" s="34">
        <f t="shared" si="113"/>
        <v>-1.8485213360008856E-13</v>
      </c>
      <c r="T229" s="34">
        <f t="shared" si="114"/>
        <v>-1.8485213360008856E-13</v>
      </c>
      <c r="U229" s="33">
        <f t="shared" si="115"/>
        <v>0</v>
      </c>
      <c r="V229" s="35"/>
      <c r="W229" s="47">
        <f t="shared" si="104"/>
        <v>0</v>
      </c>
      <c r="X229" s="49">
        <f t="shared" si="105"/>
        <v>0</v>
      </c>
      <c r="Y229" s="36" t="str">
        <f t="shared" si="91"/>
        <v>non</v>
      </c>
      <c r="AB229" s="33">
        <f t="shared" si="106"/>
        <v>0</v>
      </c>
      <c r="AE229" s="37" t="str">
        <f t="shared" si="92"/>
        <v/>
      </c>
      <c r="AF229" s="37" t="str">
        <f t="shared" si="93"/>
        <v/>
      </c>
      <c r="AG229" s="37" t="str">
        <f t="shared" si="94"/>
        <v/>
      </c>
      <c r="AH229" s="37" t="str">
        <f t="shared" si="95"/>
        <v/>
      </c>
      <c r="AI229" s="37" t="str">
        <f t="shared" si="96"/>
        <v/>
      </c>
      <c r="AJ229" s="37" t="str">
        <f t="shared" si="97"/>
        <v/>
      </c>
      <c r="AK229" s="37" t="str">
        <f t="shared" si="98"/>
        <v/>
      </c>
      <c r="AL229" s="37" t="str">
        <f t="shared" si="99"/>
        <v/>
      </c>
      <c r="AM229" s="37" t="str">
        <f t="shared" si="100"/>
        <v/>
      </c>
      <c r="AN229" s="37">
        <f t="shared" si="101"/>
        <v>0</v>
      </c>
      <c r="AO229" s="37">
        <f t="shared" si="107"/>
        <v>151</v>
      </c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</row>
    <row r="230" spans="1:64" s="25" customFormat="1" x14ac:dyDescent="0.35">
      <c r="A230" t="s">
        <v>104</v>
      </c>
      <c r="B230" s="1">
        <v>44054</v>
      </c>
      <c r="C230"/>
      <c r="D230" t="str">
        <f t="shared" si="102"/>
        <v/>
      </c>
      <c r="E230" s="5"/>
      <c r="F230" s="5"/>
      <c r="G230" s="5">
        <v>0.33680555555555602</v>
      </c>
      <c r="H230" s="5">
        <v>0.5</v>
      </c>
      <c r="I230" s="5">
        <v>0.54513888888888895</v>
      </c>
      <c r="J230" s="5">
        <f t="shared" si="108"/>
        <v>4.5138888888888951E-2</v>
      </c>
      <c r="K230" s="5">
        <v>0.70833333333333304</v>
      </c>
      <c r="L230" s="5"/>
      <c r="M230" s="5"/>
      <c r="N230" s="5">
        <f t="shared" si="103"/>
        <v>0.32638888888888806</v>
      </c>
      <c r="O230" s="5">
        <f t="shared" si="109"/>
        <v>0</v>
      </c>
      <c r="P230" s="24">
        <f t="shared" si="110"/>
        <v>0.32638888888888806</v>
      </c>
      <c r="Q230" s="5">
        <f t="shared" si="111"/>
        <v>0</v>
      </c>
      <c r="R230" s="7">
        <f t="shared" si="112"/>
        <v>-8.3266726846886741E-16</v>
      </c>
      <c r="S230" s="7">
        <f t="shared" si="113"/>
        <v>-1.8568480086855743E-13</v>
      </c>
      <c r="T230" s="7">
        <f t="shared" si="114"/>
        <v>-1.8568480086855743E-13</v>
      </c>
      <c r="U230" s="5">
        <f t="shared" si="115"/>
        <v>0</v>
      </c>
      <c r="V230" s="30"/>
      <c r="W230" s="46">
        <f t="shared" si="104"/>
        <v>0</v>
      </c>
      <c r="X230" s="48">
        <f t="shared" si="105"/>
        <v>0</v>
      </c>
      <c r="Y230" s="6" t="str">
        <f t="shared" si="91"/>
        <v>non</v>
      </c>
      <c r="Z230"/>
      <c r="AA230"/>
      <c r="AB230" s="5">
        <f t="shared" si="106"/>
        <v>0</v>
      </c>
      <c r="AC230"/>
      <c r="AD230"/>
      <c r="AE230" s="26" t="str">
        <f t="shared" si="92"/>
        <v/>
      </c>
      <c r="AF230" s="26" t="str">
        <f t="shared" si="93"/>
        <v/>
      </c>
      <c r="AG230" s="26" t="str">
        <f t="shared" si="94"/>
        <v/>
      </c>
      <c r="AH230" s="26" t="str">
        <f t="shared" si="95"/>
        <v/>
      </c>
      <c r="AI230" s="26" t="str">
        <f t="shared" si="96"/>
        <v/>
      </c>
      <c r="AJ230" s="26" t="str">
        <f t="shared" si="97"/>
        <v/>
      </c>
      <c r="AK230" s="26" t="str">
        <f t="shared" si="98"/>
        <v/>
      </c>
      <c r="AL230" s="26" t="str">
        <f t="shared" si="99"/>
        <v/>
      </c>
      <c r="AM230" s="26" t="str">
        <f t="shared" si="100"/>
        <v/>
      </c>
      <c r="AN230" s="26">
        <f t="shared" si="101"/>
        <v>1</v>
      </c>
      <c r="AO230" s="26">
        <f t="shared" si="107"/>
        <v>152</v>
      </c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/>
      <c r="BD230"/>
      <c r="BE230"/>
      <c r="BF230"/>
      <c r="BG230"/>
      <c r="BH230"/>
      <c r="BI230"/>
      <c r="BJ230"/>
      <c r="BK230"/>
      <c r="BL230"/>
    </row>
    <row r="231" spans="1:64" x14ac:dyDescent="0.35">
      <c r="A231" t="s">
        <v>98</v>
      </c>
      <c r="B231" s="1">
        <v>44055</v>
      </c>
      <c r="D231" t="str">
        <f t="shared" si="102"/>
        <v/>
      </c>
      <c r="E231" s="5"/>
      <c r="F231" s="5"/>
      <c r="G231" s="5">
        <v>0.33680555555555602</v>
      </c>
      <c r="H231" s="5">
        <v>0.5</v>
      </c>
      <c r="I231" s="5">
        <v>0.54513888888888895</v>
      </c>
      <c r="J231" s="5">
        <f t="shared" si="108"/>
        <v>4.5138888888888951E-2</v>
      </c>
      <c r="K231" s="5">
        <v>0.70833333333333304</v>
      </c>
      <c r="L231" s="5"/>
      <c r="M231" s="5"/>
      <c r="N231" s="5">
        <f t="shared" si="103"/>
        <v>0.32638888888888806</v>
      </c>
      <c r="O231" s="5">
        <f t="shared" si="109"/>
        <v>0</v>
      </c>
      <c r="P231" s="24">
        <f t="shared" si="110"/>
        <v>0.32638888888888806</v>
      </c>
      <c r="Q231" s="5">
        <f t="shared" si="111"/>
        <v>0</v>
      </c>
      <c r="R231" s="7">
        <f t="shared" si="112"/>
        <v>-8.3266726846886741E-16</v>
      </c>
      <c r="S231" s="7">
        <f t="shared" si="113"/>
        <v>-1.865174681370263E-13</v>
      </c>
      <c r="T231" s="7">
        <f t="shared" si="114"/>
        <v>-1.865174681370263E-13</v>
      </c>
      <c r="U231" s="5">
        <f t="shared" si="115"/>
        <v>0</v>
      </c>
      <c r="V231" s="30"/>
      <c r="W231" s="46">
        <f t="shared" si="104"/>
        <v>0</v>
      </c>
      <c r="X231" s="48">
        <f t="shared" si="105"/>
        <v>0</v>
      </c>
      <c r="Y231" s="6" t="str">
        <f t="shared" si="91"/>
        <v>non</v>
      </c>
      <c r="AB231" s="5">
        <f t="shared" si="106"/>
        <v>0</v>
      </c>
      <c r="AE231" s="26" t="str">
        <f t="shared" si="92"/>
        <v/>
      </c>
      <c r="AF231" s="26" t="str">
        <f t="shared" si="93"/>
        <v/>
      </c>
      <c r="AG231" s="26" t="str">
        <f t="shared" si="94"/>
        <v/>
      </c>
      <c r="AH231" s="26" t="str">
        <f t="shared" si="95"/>
        <v/>
      </c>
      <c r="AI231" s="26" t="str">
        <f t="shared" si="96"/>
        <v/>
      </c>
      <c r="AJ231" s="26" t="str">
        <f t="shared" si="97"/>
        <v/>
      </c>
      <c r="AK231" s="26" t="str">
        <f t="shared" si="98"/>
        <v/>
      </c>
      <c r="AL231" s="26" t="str">
        <f t="shared" si="99"/>
        <v/>
      </c>
      <c r="AM231" s="26" t="str">
        <f t="shared" si="100"/>
        <v/>
      </c>
      <c r="AN231" s="26">
        <f t="shared" si="101"/>
        <v>1</v>
      </c>
      <c r="AO231" s="26">
        <f t="shared" si="107"/>
        <v>153</v>
      </c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</row>
    <row r="232" spans="1:64" x14ac:dyDescent="0.35">
      <c r="A232" t="s">
        <v>99</v>
      </c>
      <c r="B232" s="1">
        <v>44056</v>
      </c>
      <c r="D232" t="str">
        <f t="shared" si="102"/>
        <v/>
      </c>
      <c r="E232" s="5"/>
      <c r="F232" s="5"/>
      <c r="G232" s="5">
        <v>0.33680555555555602</v>
      </c>
      <c r="H232" s="5">
        <v>0.5</v>
      </c>
      <c r="I232" s="5">
        <v>0.54513888888888895</v>
      </c>
      <c r="J232" s="5">
        <f t="shared" si="108"/>
        <v>4.5138888888888951E-2</v>
      </c>
      <c r="K232" s="5">
        <v>0.70833333333333304</v>
      </c>
      <c r="L232" s="5"/>
      <c r="M232" s="5"/>
      <c r="N232" s="5">
        <f t="shared" si="103"/>
        <v>0.32638888888888806</v>
      </c>
      <c r="O232" s="5">
        <f t="shared" si="109"/>
        <v>0</v>
      </c>
      <c r="P232" s="24">
        <f t="shared" si="110"/>
        <v>0.32638888888888806</v>
      </c>
      <c r="Q232" s="5">
        <f t="shared" si="111"/>
        <v>0</v>
      </c>
      <c r="R232" s="7">
        <f t="shared" si="112"/>
        <v>-8.3266726846886741E-16</v>
      </c>
      <c r="S232" s="7">
        <f t="shared" si="113"/>
        <v>-1.8735013540549517E-13</v>
      </c>
      <c r="T232" s="7">
        <f t="shared" si="114"/>
        <v>-1.8735013540549517E-13</v>
      </c>
      <c r="U232" s="5">
        <f t="shared" si="115"/>
        <v>0</v>
      </c>
      <c r="V232" s="30"/>
      <c r="W232" s="46">
        <f t="shared" si="104"/>
        <v>0</v>
      </c>
      <c r="X232" s="48">
        <f t="shared" si="105"/>
        <v>0</v>
      </c>
      <c r="Y232" s="6" t="str">
        <f t="shared" si="91"/>
        <v>non</v>
      </c>
      <c r="AB232" s="5">
        <f t="shared" si="106"/>
        <v>0</v>
      </c>
      <c r="AE232" s="26" t="str">
        <f t="shared" si="92"/>
        <v/>
      </c>
      <c r="AF232" s="26" t="str">
        <f t="shared" si="93"/>
        <v/>
      </c>
      <c r="AG232" s="26" t="str">
        <f t="shared" si="94"/>
        <v/>
      </c>
      <c r="AH232" s="26" t="str">
        <f t="shared" si="95"/>
        <v/>
      </c>
      <c r="AI232" s="26" t="str">
        <f t="shared" si="96"/>
        <v/>
      </c>
      <c r="AJ232" s="26" t="str">
        <f t="shared" si="97"/>
        <v/>
      </c>
      <c r="AK232" s="26" t="str">
        <f t="shared" si="98"/>
        <v/>
      </c>
      <c r="AL232" s="26" t="str">
        <f t="shared" si="99"/>
        <v/>
      </c>
      <c r="AM232" s="26" t="str">
        <f t="shared" si="100"/>
        <v/>
      </c>
      <c r="AN232" s="26">
        <f t="shared" si="101"/>
        <v>1</v>
      </c>
      <c r="AO232" s="26">
        <f t="shared" si="107"/>
        <v>154</v>
      </c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</row>
    <row r="233" spans="1:64" s="31" customFormat="1" x14ac:dyDescent="0.35">
      <c r="A233" s="31" t="s">
        <v>100</v>
      </c>
      <c r="B233" s="32">
        <v>44057</v>
      </c>
      <c r="C233" s="31" t="s">
        <v>106</v>
      </c>
      <c r="D233" s="31" t="str">
        <f t="shared" si="102"/>
        <v>Férié</v>
      </c>
      <c r="E233" s="33"/>
      <c r="F233" s="33"/>
      <c r="G233" s="33">
        <v>0.33680555555555602</v>
      </c>
      <c r="H233" s="33">
        <v>0.5</v>
      </c>
      <c r="I233" s="33">
        <v>0.54513888888888895</v>
      </c>
      <c r="J233" s="33">
        <f t="shared" si="108"/>
        <v>4.5138888888888951E-2</v>
      </c>
      <c r="K233" s="33">
        <v>0.70833333333333304</v>
      </c>
      <c r="L233" s="33"/>
      <c r="M233" s="33"/>
      <c r="N233" s="33">
        <f t="shared" si="103"/>
        <v>0.32638888888888806</v>
      </c>
      <c r="O233" s="33">
        <f t="shared" si="109"/>
        <v>0</v>
      </c>
      <c r="P233" s="33">
        <f t="shared" si="110"/>
        <v>0.32638888888888806</v>
      </c>
      <c r="Q233" s="33">
        <f t="shared" si="111"/>
        <v>0</v>
      </c>
      <c r="R233" s="34">
        <f t="shared" si="112"/>
        <v>-8.3266726846886741E-16</v>
      </c>
      <c r="S233" s="34">
        <f t="shared" si="113"/>
        <v>-1.8818280267396403E-13</v>
      </c>
      <c r="T233" s="34">
        <f t="shared" si="114"/>
        <v>-1.8818280267396403E-13</v>
      </c>
      <c r="U233" s="33">
        <f t="shared" si="115"/>
        <v>0</v>
      </c>
      <c r="V233" s="35"/>
      <c r="W233" s="47">
        <f t="shared" si="104"/>
        <v>0</v>
      </c>
      <c r="X233" s="49">
        <f t="shared" si="105"/>
        <v>0</v>
      </c>
      <c r="Y233" s="36" t="str">
        <f t="shared" si="91"/>
        <v>non</v>
      </c>
      <c r="AB233" s="33">
        <f t="shared" si="106"/>
        <v>0</v>
      </c>
      <c r="AE233" s="37" t="str">
        <f t="shared" si="92"/>
        <v/>
      </c>
      <c r="AF233" s="37" t="str">
        <f t="shared" si="93"/>
        <v/>
      </c>
      <c r="AG233" s="37" t="str">
        <f t="shared" si="94"/>
        <v/>
      </c>
      <c r="AH233" s="37" t="str">
        <f t="shared" si="95"/>
        <v/>
      </c>
      <c r="AI233" s="37" t="str">
        <f t="shared" si="96"/>
        <v/>
      </c>
      <c r="AJ233" s="37" t="str">
        <f t="shared" si="97"/>
        <v/>
      </c>
      <c r="AK233" s="37" t="str">
        <f t="shared" si="98"/>
        <v/>
      </c>
      <c r="AL233" s="37" t="str">
        <f t="shared" si="99"/>
        <v/>
      </c>
      <c r="AM233" s="37" t="str">
        <f t="shared" si="100"/>
        <v/>
      </c>
      <c r="AN233" s="37">
        <f t="shared" si="101"/>
        <v>0</v>
      </c>
      <c r="AO233" s="37">
        <f t="shared" si="107"/>
        <v>154</v>
      </c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</row>
    <row r="234" spans="1:64" s="31" customFormat="1" x14ac:dyDescent="0.35">
      <c r="A234" s="31" t="s">
        <v>101</v>
      </c>
      <c r="B234" s="32">
        <v>44058</v>
      </c>
      <c r="C234" s="31" t="s">
        <v>62</v>
      </c>
      <c r="D234" s="31" t="str">
        <f t="shared" si="102"/>
        <v>RTTdir</v>
      </c>
      <c r="E234" s="33"/>
      <c r="F234" s="33"/>
      <c r="G234" s="33">
        <v>0.33680555555555602</v>
      </c>
      <c r="H234" s="33">
        <v>0.5</v>
      </c>
      <c r="I234" s="33">
        <v>0.54513888888888895</v>
      </c>
      <c r="J234" s="33">
        <f t="shared" si="108"/>
        <v>4.5138888888888951E-2</v>
      </c>
      <c r="K234" s="33">
        <v>0.70833333333333304</v>
      </c>
      <c r="L234" s="33"/>
      <c r="M234" s="33"/>
      <c r="N234" s="33">
        <f t="shared" si="103"/>
        <v>0.32638888888888806</v>
      </c>
      <c r="O234" s="33">
        <f t="shared" si="109"/>
        <v>0</v>
      </c>
      <c r="P234" s="33">
        <f t="shared" si="110"/>
        <v>0.32638888888888806</v>
      </c>
      <c r="Q234" s="33">
        <f t="shared" si="111"/>
        <v>0</v>
      </c>
      <c r="R234" s="34">
        <f t="shared" si="112"/>
        <v>-8.3266726846886741E-16</v>
      </c>
      <c r="S234" s="34">
        <f t="shared" si="113"/>
        <v>-1.890154699424329E-13</v>
      </c>
      <c r="T234" s="34">
        <f t="shared" si="114"/>
        <v>-1.890154699424329E-13</v>
      </c>
      <c r="U234" s="33">
        <f t="shared" si="115"/>
        <v>0</v>
      </c>
      <c r="V234" s="35"/>
      <c r="W234" s="47">
        <f t="shared" si="104"/>
        <v>0</v>
      </c>
      <c r="X234" s="49">
        <f t="shared" si="105"/>
        <v>0</v>
      </c>
      <c r="Y234" s="36" t="str">
        <f t="shared" si="91"/>
        <v>non</v>
      </c>
      <c r="AB234" s="33">
        <f t="shared" si="106"/>
        <v>0</v>
      </c>
      <c r="AE234" s="37" t="str">
        <f t="shared" si="92"/>
        <v/>
      </c>
      <c r="AF234" s="37" t="str">
        <f t="shared" si="93"/>
        <v/>
      </c>
      <c r="AG234" s="37">
        <f t="shared" si="94"/>
        <v>1</v>
      </c>
      <c r="AH234" s="37" t="str">
        <f t="shared" si="95"/>
        <v/>
      </c>
      <c r="AI234" s="37" t="str">
        <f t="shared" si="96"/>
        <v/>
      </c>
      <c r="AJ234" s="37" t="str">
        <f t="shared" si="97"/>
        <v/>
      </c>
      <c r="AK234" s="37" t="str">
        <f t="shared" si="98"/>
        <v/>
      </c>
      <c r="AL234" s="37" t="str">
        <f t="shared" si="99"/>
        <v/>
      </c>
      <c r="AM234" s="37" t="str">
        <f t="shared" si="100"/>
        <v/>
      </c>
      <c r="AN234" s="37">
        <f t="shared" si="101"/>
        <v>0</v>
      </c>
      <c r="AO234" s="37">
        <f t="shared" si="107"/>
        <v>154</v>
      </c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</row>
    <row r="235" spans="1:64" s="31" customFormat="1" x14ac:dyDescent="0.35">
      <c r="A235" s="31" t="s">
        <v>102</v>
      </c>
      <c r="B235" s="32">
        <v>44059</v>
      </c>
      <c r="D235" s="31" t="str">
        <f t="shared" si="102"/>
        <v/>
      </c>
      <c r="E235" s="33"/>
      <c r="F235" s="33"/>
      <c r="G235" s="33">
        <v>0.33680555555555602</v>
      </c>
      <c r="H235" s="33">
        <v>0.5</v>
      </c>
      <c r="I235" s="33">
        <v>0.54513888888888895</v>
      </c>
      <c r="J235" s="33">
        <f t="shared" si="108"/>
        <v>4.5138888888888951E-2</v>
      </c>
      <c r="K235" s="33">
        <v>0.70833333333333304</v>
      </c>
      <c r="L235" s="33"/>
      <c r="M235" s="33"/>
      <c r="N235" s="33">
        <f t="shared" si="103"/>
        <v>0.32638888888888806</v>
      </c>
      <c r="O235" s="33">
        <f t="shared" si="109"/>
        <v>0</v>
      </c>
      <c r="P235" s="33">
        <f t="shared" si="110"/>
        <v>0.32638888888888806</v>
      </c>
      <c r="Q235" s="33">
        <f t="shared" si="111"/>
        <v>0</v>
      </c>
      <c r="R235" s="34">
        <f t="shared" si="112"/>
        <v>-8.3266726846886741E-16</v>
      </c>
      <c r="S235" s="34">
        <f t="shared" si="113"/>
        <v>-1.8984813721090177E-13</v>
      </c>
      <c r="T235" s="34">
        <f t="shared" si="114"/>
        <v>-1.8984813721090177E-13</v>
      </c>
      <c r="U235" s="33">
        <f t="shared" si="115"/>
        <v>0</v>
      </c>
      <c r="V235" s="35"/>
      <c r="W235" s="47">
        <f t="shared" si="104"/>
        <v>0</v>
      </c>
      <c r="X235" s="49">
        <f t="shared" si="105"/>
        <v>0</v>
      </c>
      <c r="Y235" s="36" t="str">
        <f t="shared" si="91"/>
        <v>non</v>
      </c>
      <c r="AB235" s="33">
        <f t="shared" si="106"/>
        <v>0</v>
      </c>
      <c r="AE235" s="37" t="str">
        <f t="shared" si="92"/>
        <v/>
      </c>
      <c r="AF235" s="37" t="str">
        <f t="shared" si="93"/>
        <v/>
      </c>
      <c r="AG235" s="37" t="str">
        <f t="shared" si="94"/>
        <v/>
      </c>
      <c r="AH235" s="37" t="str">
        <f t="shared" si="95"/>
        <v/>
      </c>
      <c r="AI235" s="37" t="str">
        <f t="shared" si="96"/>
        <v/>
      </c>
      <c r="AJ235" s="37" t="str">
        <f t="shared" si="97"/>
        <v/>
      </c>
      <c r="AK235" s="37" t="str">
        <f t="shared" si="98"/>
        <v/>
      </c>
      <c r="AL235" s="37" t="str">
        <f t="shared" si="99"/>
        <v/>
      </c>
      <c r="AM235" s="37" t="str">
        <f t="shared" si="100"/>
        <v/>
      </c>
      <c r="AN235" s="37">
        <f t="shared" si="101"/>
        <v>0</v>
      </c>
      <c r="AO235" s="37">
        <f t="shared" si="107"/>
        <v>154</v>
      </c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</row>
    <row r="236" spans="1:64" s="31" customFormat="1" x14ac:dyDescent="0.35">
      <c r="A236" s="31" t="s">
        <v>103</v>
      </c>
      <c r="B236" s="32">
        <v>44060</v>
      </c>
      <c r="D236" s="31" t="str">
        <f t="shared" si="102"/>
        <v/>
      </c>
      <c r="E236" s="33"/>
      <c r="F236" s="33"/>
      <c r="G236" s="33">
        <v>0.33680555555555602</v>
      </c>
      <c r="H236" s="33">
        <v>0.5</v>
      </c>
      <c r="I236" s="33">
        <v>0.54513888888888895</v>
      </c>
      <c r="J236" s="33">
        <f t="shared" si="108"/>
        <v>4.5138888888888951E-2</v>
      </c>
      <c r="K236" s="33">
        <v>0.70833333333333304</v>
      </c>
      <c r="L236" s="33"/>
      <c r="M236" s="33"/>
      <c r="N236" s="33">
        <f t="shared" si="103"/>
        <v>0.32638888888888806</v>
      </c>
      <c r="O236" s="33">
        <f t="shared" si="109"/>
        <v>0</v>
      </c>
      <c r="P236" s="33">
        <f t="shared" si="110"/>
        <v>0.32638888888888806</v>
      </c>
      <c r="Q236" s="33">
        <f t="shared" si="111"/>
        <v>0</v>
      </c>
      <c r="R236" s="34">
        <f t="shared" si="112"/>
        <v>-8.3266726846886741E-16</v>
      </c>
      <c r="S236" s="34">
        <f t="shared" si="113"/>
        <v>-1.9068080447937064E-13</v>
      </c>
      <c r="T236" s="34">
        <f t="shared" si="114"/>
        <v>-1.9068080447937064E-13</v>
      </c>
      <c r="U236" s="33">
        <f t="shared" si="115"/>
        <v>0</v>
      </c>
      <c r="V236" s="35"/>
      <c r="W236" s="47">
        <f t="shared" si="104"/>
        <v>0</v>
      </c>
      <c r="X236" s="49">
        <f t="shared" si="105"/>
        <v>0</v>
      </c>
      <c r="Y236" s="36" t="str">
        <f t="shared" si="91"/>
        <v>non</v>
      </c>
      <c r="AB236" s="33">
        <f t="shared" si="106"/>
        <v>0</v>
      </c>
      <c r="AE236" s="37" t="str">
        <f t="shared" si="92"/>
        <v/>
      </c>
      <c r="AF236" s="37" t="str">
        <f t="shared" si="93"/>
        <v/>
      </c>
      <c r="AG236" s="37" t="str">
        <f t="shared" si="94"/>
        <v/>
      </c>
      <c r="AH236" s="37" t="str">
        <f t="shared" si="95"/>
        <v/>
      </c>
      <c r="AI236" s="37" t="str">
        <f t="shared" si="96"/>
        <v/>
      </c>
      <c r="AJ236" s="37" t="str">
        <f t="shared" si="97"/>
        <v/>
      </c>
      <c r="AK236" s="37" t="str">
        <f t="shared" si="98"/>
        <v/>
      </c>
      <c r="AL236" s="37" t="str">
        <f t="shared" si="99"/>
        <v/>
      </c>
      <c r="AM236" s="37" t="str">
        <f t="shared" si="100"/>
        <v/>
      </c>
      <c r="AN236" s="37">
        <f t="shared" si="101"/>
        <v>0</v>
      </c>
      <c r="AO236" s="37">
        <f t="shared" si="107"/>
        <v>154</v>
      </c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</row>
    <row r="237" spans="1:64" s="25" customFormat="1" x14ac:dyDescent="0.35">
      <c r="A237" t="s">
        <v>104</v>
      </c>
      <c r="B237" s="1">
        <v>44061</v>
      </c>
      <c r="C237"/>
      <c r="D237" t="str">
        <f t="shared" si="102"/>
        <v/>
      </c>
      <c r="E237" s="5"/>
      <c r="F237" s="5"/>
      <c r="G237" s="5">
        <v>0.33680555555555602</v>
      </c>
      <c r="H237" s="5">
        <v>0.5</v>
      </c>
      <c r="I237" s="5">
        <v>0.54513888888888895</v>
      </c>
      <c r="J237" s="5">
        <f t="shared" si="108"/>
        <v>4.5138888888888951E-2</v>
      </c>
      <c r="K237" s="5">
        <v>0.70833333333333304</v>
      </c>
      <c r="L237" s="5"/>
      <c r="M237" s="5"/>
      <c r="N237" s="5">
        <f t="shared" si="103"/>
        <v>0.32638888888888806</v>
      </c>
      <c r="O237" s="5">
        <f t="shared" si="109"/>
        <v>0</v>
      </c>
      <c r="P237" s="24">
        <f t="shared" si="110"/>
        <v>0.32638888888888806</v>
      </c>
      <c r="Q237" s="5">
        <f t="shared" si="111"/>
        <v>0</v>
      </c>
      <c r="R237" s="7">
        <f t="shared" si="112"/>
        <v>-8.3266726846886741E-16</v>
      </c>
      <c r="S237" s="7">
        <f t="shared" si="113"/>
        <v>-1.915134717478395E-13</v>
      </c>
      <c r="T237" s="7">
        <f t="shared" si="114"/>
        <v>-1.915134717478395E-13</v>
      </c>
      <c r="U237" s="5">
        <f t="shared" si="115"/>
        <v>0</v>
      </c>
      <c r="V237" s="30"/>
      <c r="W237" s="46">
        <f t="shared" si="104"/>
        <v>0</v>
      </c>
      <c r="X237" s="48">
        <f t="shared" si="105"/>
        <v>0</v>
      </c>
      <c r="Y237" s="6" t="str">
        <f t="shared" si="91"/>
        <v>non</v>
      </c>
      <c r="Z237"/>
      <c r="AA237"/>
      <c r="AB237" s="5">
        <f t="shared" si="106"/>
        <v>0</v>
      </c>
      <c r="AC237"/>
      <c r="AD237"/>
      <c r="AE237" s="26" t="str">
        <f t="shared" si="92"/>
        <v/>
      </c>
      <c r="AF237" s="26" t="str">
        <f t="shared" si="93"/>
        <v/>
      </c>
      <c r="AG237" s="26" t="str">
        <f t="shared" si="94"/>
        <v/>
      </c>
      <c r="AH237" s="26" t="str">
        <f t="shared" si="95"/>
        <v/>
      </c>
      <c r="AI237" s="26" t="str">
        <f t="shared" si="96"/>
        <v/>
      </c>
      <c r="AJ237" s="26" t="str">
        <f t="shared" si="97"/>
        <v/>
      </c>
      <c r="AK237" s="26" t="str">
        <f t="shared" si="98"/>
        <v/>
      </c>
      <c r="AL237" s="26" t="str">
        <f t="shared" si="99"/>
        <v/>
      </c>
      <c r="AM237" s="26" t="str">
        <f t="shared" si="100"/>
        <v/>
      </c>
      <c r="AN237" s="26">
        <f t="shared" si="101"/>
        <v>1</v>
      </c>
      <c r="AO237" s="26">
        <f t="shared" si="107"/>
        <v>155</v>
      </c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/>
      <c r="BD237"/>
      <c r="BE237"/>
      <c r="BF237"/>
      <c r="BG237"/>
      <c r="BH237"/>
      <c r="BI237"/>
      <c r="BJ237"/>
      <c r="BK237"/>
      <c r="BL237"/>
    </row>
    <row r="238" spans="1:64" x14ac:dyDescent="0.35">
      <c r="A238" t="s">
        <v>98</v>
      </c>
      <c r="B238" s="1">
        <v>44062</v>
      </c>
      <c r="D238" t="str">
        <f t="shared" si="102"/>
        <v/>
      </c>
      <c r="E238" s="5"/>
      <c r="F238" s="5"/>
      <c r="G238" s="5">
        <v>0.33680555555555602</v>
      </c>
      <c r="H238" s="5">
        <v>0.5</v>
      </c>
      <c r="I238" s="5">
        <v>0.54513888888888895</v>
      </c>
      <c r="J238" s="5">
        <f t="shared" si="108"/>
        <v>4.5138888888888951E-2</v>
      </c>
      <c r="K238" s="5">
        <v>0.70833333333333304</v>
      </c>
      <c r="L238" s="5"/>
      <c r="M238" s="5"/>
      <c r="N238" s="5">
        <f t="shared" si="103"/>
        <v>0.32638888888888806</v>
      </c>
      <c r="O238" s="5">
        <f t="shared" si="109"/>
        <v>0</v>
      </c>
      <c r="P238" s="24">
        <f t="shared" si="110"/>
        <v>0.32638888888888806</v>
      </c>
      <c r="Q238" s="5">
        <f t="shared" si="111"/>
        <v>0</v>
      </c>
      <c r="R238" s="7">
        <f t="shared" si="112"/>
        <v>-8.3266726846886741E-16</v>
      </c>
      <c r="S238" s="7">
        <f t="shared" si="113"/>
        <v>-1.9234613901630837E-13</v>
      </c>
      <c r="T238" s="7">
        <f t="shared" si="114"/>
        <v>-1.9234613901630837E-13</v>
      </c>
      <c r="U238" s="5">
        <f t="shared" si="115"/>
        <v>0</v>
      </c>
      <c r="V238" s="30"/>
      <c r="W238" s="46">
        <f t="shared" si="104"/>
        <v>0</v>
      </c>
      <c r="X238" s="48">
        <f t="shared" si="105"/>
        <v>0</v>
      </c>
      <c r="Y238" s="6" t="str">
        <f t="shared" si="91"/>
        <v>non</v>
      </c>
      <c r="AB238" s="5">
        <f t="shared" si="106"/>
        <v>0</v>
      </c>
      <c r="AE238" s="26" t="str">
        <f t="shared" si="92"/>
        <v/>
      </c>
      <c r="AF238" s="26" t="str">
        <f t="shared" si="93"/>
        <v/>
      </c>
      <c r="AG238" s="26" t="str">
        <f t="shared" si="94"/>
        <v/>
      </c>
      <c r="AH238" s="26" t="str">
        <f t="shared" si="95"/>
        <v/>
      </c>
      <c r="AI238" s="26" t="str">
        <f t="shared" si="96"/>
        <v/>
      </c>
      <c r="AJ238" s="26" t="str">
        <f t="shared" si="97"/>
        <v/>
      </c>
      <c r="AK238" s="26" t="str">
        <f t="shared" si="98"/>
        <v/>
      </c>
      <c r="AL238" s="26" t="str">
        <f t="shared" si="99"/>
        <v/>
      </c>
      <c r="AM238" s="26" t="str">
        <f t="shared" si="100"/>
        <v/>
      </c>
      <c r="AN238" s="26">
        <f t="shared" si="101"/>
        <v>1</v>
      </c>
      <c r="AO238" s="26">
        <f t="shared" si="107"/>
        <v>156</v>
      </c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</row>
    <row r="239" spans="1:64" x14ac:dyDescent="0.35">
      <c r="A239" t="s">
        <v>99</v>
      </c>
      <c r="B239" s="1">
        <v>44063</v>
      </c>
      <c r="D239" t="str">
        <f t="shared" si="102"/>
        <v/>
      </c>
      <c r="E239" s="5"/>
      <c r="F239" s="5"/>
      <c r="G239" s="5">
        <v>0.33680555555555602</v>
      </c>
      <c r="H239" s="5">
        <v>0.5</v>
      </c>
      <c r="I239" s="5">
        <v>0.54513888888888895</v>
      </c>
      <c r="J239" s="5">
        <f t="shared" si="108"/>
        <v>4.5138888888888951E-2</v>
      </c>
      <c r="K239" s="5">
        <v>0.70833333333333304</v>
      </c>
      <c r="L239" s="5"/>
      <c r="M239" s="5"/>
      <c r="N239" s="5">
        <f t="shared" si="103"/>
        <v>0.32638888888888806</v>
      </c>
      <c r="O239" s="5">
        <f t="shared" si="109"/>
        <v>0</v>
      </c>
      <c r="P239" s="24">
        <f t="shared" si="110"/>
        <v>0.32638888888888806</v>
      </c>
      <c r="Q239" s="5">
        <f t="shared" si="111"/>
        <v>0</v>
      </c>
      <c r="R239" s="7">
        <f t="shared" si="112"/>
        <v>-8.3266726846886741E-16</v>
      </c>
      <c r="S239" s="7">
        <f t="shared" si="113"/>
        <v>-1.9317880628477724E-13</v>
      </c>
      <c r="T239" s="7">
        <f t="shared" si="114"/>
        <v>-1.9317880628477724E-13</v>
      </c>
      <c r="U239" s="5">
        <f t="shared" si="115"/>
        <v>0</v>
      </c>
      <c r="V239" s="30"/>
      <c r="W239" s="46">
        <f t="shared" si="104"/>
        <v>0</v>
      </c>
      <c r="X239" s="48">
        <f t="shared" si="105"/>
        <v>0</v>
      </c>
      <c r="Y239" s="6" t="str">
        <f t="shared" ref="Y239:Y302" si="116">IF(Q239&gt;0,"oui","non")</f>
        <v>non</v>
      </c>
      <c r="AB239" s="5">
        <f t="shared" si="106"/>
        <v>0</v>
      </c>
      <c r="AE239" s="26" t="str">
        <f t="shared" si="92"/>
        <v/>
      </c>
      <c r="AF239" s="26" t="str">
        <f t="shared" si="93"/>
        <v/>
      </c>
      <c r="AG239" s="26" t="str">
        <f t="shared" si="94"/>
        <v/>
      </c>
      <c r="AH239" s="26" t="str">
        <f t="shared" si="95"/>
        <v/>
      </c>
      <c r="AI239" s="26" t="str">
        <f t="shared" si="96"/>
        <v/>
      </c>
      <c r="AJ239" s="26" t="str">
        <f t="shared" si="97"/>
        <v/>
      </c>
      <c r="AK239" s="26" t="str">
        <f t="shared" si="98"/>
        <v/>
      </c>
      <c r="AL239" s="26" t="str">
        <f t="shared" si="99"/>
        <v/>
      </c>
      <c r="AM239" s="26" t="str">
        <f t="shared" si="100"/>
        <v/>
      </c>
      <c r="AN239" s="26">
        <f t="shared" si="101"/>
        <v>1</v>
      </c>
      <c r="AO239" s="26">
        <f t="shared" si="107"/>
        <v>157</v>
      </c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</row>
    <row r="240" spans="1:64" x14ac:dyDescent="0.35">
      <c r="A240" t="s">
        <v>100</v>
      </c>
      <c r="B240" s="1">
        <v>44064</v>
      </c>
      <c r="D240" t="str">
        <f t="shared" si="102"/>
        <v/>
      </c>
      <c r="E240" s="5"/>
      <c r="F240" s="5"/>
      <c r="G240" s="5">
        <v>0.33680555555555602</v>
      </c>
      <c r="H240" s="5">
        <v>0.5</v>
      </c>
      <c r="I240" s="5">
        <v>0.54513888888888895</v>
      </c>
      <c r="J240" s="5">
        <f t="shared" si="108"/>
        <v>4.5138888888888951E-2</v>
      </c>
      <c r="K240" s="5">
        <v>0.70833333333333304</v>
      </c>
      <c r="L240" s="5"/>
      <c r="M240" s="5"/>
      <c r="N240" s="5">
        <f t="shared" si="103"/>
        <v>0.32638888888888806</v>
      </c>
      <c r="O240" s="5">
        <f t="shared" si="109"/>
        <v>0</v>
      </c>
      <c r="P240" s="24">
        <f t="shared" si="110"/>
        <v>0.32638888888888806</v>
      </c>
      <c r="Q240" s="5">
        <f t="shared" si="111"/>
        <v>0</v>
      </c>
      <c r="R240" s="7">
        <f t="shared" si="112"/>
        <v>-8.3266726846886741E-16</v>
      </c>
      <c r="S240" s="7">
        <f t="shared" si="113"/>
        <v>-1.9401147355324611E-13</v>
      </c>
      <c r="T240" s="7">
        <f t="shared" si="114"/>
        <v>-1.9401147355324611E-13</v>
      </c>
      <c r="U240" s="5">
        <f t="shared" si="115"/>
        <v>0</v>
      </c>
      <c r="V240" s="30"/>
      <c r="W240" s="46">
        <f t="shared" si="104"/>
        <v>0</v>
      </c>
      <c r="X240" s="48">
        <f t="shared" si="105"/>
        <v>0</v>
      </c>
      <c r="Y240" s="6" t="str">
        <f t="shared" si="116"/>
        <v>non</v>
      </c>
      <c r="AB240" s="5">
        <f t="shared" si="106"/>
        <v>0</v>
      </c>
      <c r="AE240" s="26" t="str">
        <f t="shared" si="92"/>
        <v/>
      </c>
      <c r="AF240" s="26" t="str">
        <f t="shared" si="93"/>
        <v/>
      </c>
      <c r="AG240" s="26" t="str">
        <f t="shared" si="94"/>
        <v/>
      </c>
      <c r="AH240" s="26" t="str">
        <f t="shared" si="95"/>
        <v/>
      </c>
      <c r="AI240" s="26" t="str">
        <f t="shared" si="96"/>
        <v/>
      </c>
      <c r="AJ240" s="26" t="str">
        <f t="shared" si="97"/>
        <v/>
      </c>
      <c r="AK240" s="26" t="str">
        <f t="shared" si="98"/>
        <v/>
      </c>
      <c r="AL240" s="26" t="str">
        <f t="shared" si="99"/>
        <v/>
      </c>
      <c r="AM240" s="26" t="str">
        <f t="shared" si="100"/>
        <v/>
      </c>
      <c r="AN240" s="26">
        <f t="shared" si="101"/>
        <v>1</v>
      </c>
      <c r="AO240" s="26">
        <f t="shared" si="107"/>
        <v>158</v>
      </c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</row>
    <row r="241" spans="1:64" x14ac:dyDescent="0.35">
      <c r="A241" t="s">
        <v>101</v>
      </c>
      <c r="B241" s="1">
        <v>44065</v>
      </c>
      <c r="D241" t="str">
        <f t="shared" si="102"/>
        <v/>
      </c>
      <c r="E241" s="5"/>
      <c r="F241" s="5"/>
      <c r="G241" s="5">
        <v>0.33680555555555602</v>
      </c>
      <c r="H241" s="5">
        <v>0.5</v>
      </c>
      <c r="I241" s="5">
        <v>0.54513888888888895</v>
      </c>
      <c r="J241" s="5">
        <f t="shared" si="108"/>
        <v>4.5138888888888951E-2</v>
      </c>
      <c r="K241" s="5">
        <v>0.70833333333333304</v>
      </c>
      <c r="L241" s="5"/>
      <c r="M241" s="5"/>
      <c r="N241" s="5">
        <f t="shared" si="103"/>
        <v>0.32638888888888806</v>
      </c>
      <c r="O241" s="5">
        <f t="shared" si="109"/>
        <v>0</v>
      </c>
      <c r="P241" s="24">
        <f t="shared" si="110"/>
        <v>0.32638888888888806</v>
      </c>
      <c r="Q241" s="5">
        <f t="shared" si="111"/>
        <v>0</v>
      </c>
      <c r="R241" s="7">
        <f t="shared" si="112"/>
        <v>-8.3266726846886741E-16</v>
      </c>
      <c r="S241" s="7">
        <f t="shared" si="113"/>
        <v>-1.9484414082171497E-13</v>
      </c>
      <c r="T241" s="7">
        <f t="shared" si="114"/>
        <v>-1.9484414082171497E-13</v>
      </c>
      <c r="U241" s="5">
        <f t="shared" si="115"/>
        <v>0</v>
      </c>
      <c r="V241" s="30"/>
      <c r="W241" s="46">
        <f t="shared" si="104"/>
        <v>0</v>
      </c>
      <c r="X241" s="48">
        <f t="shared" si="105"/>
        <v>0</v>
      </c>
      <c r="Y241" s="6" t="str">
        <f t="shared" si="116"/>
        <v>non</v>
      </c>
      <c r="AB241" s="5">
        <f t="shared" si="106"/>
        <v>0</v>
      </c>
      <c r="AE241" s="26" t="str">
        <f t="shared" si="92"/>
        <v/>
      </c>
      <c r="AF241" s="26" t="str">
        <f t="shared" si="93"/>
        <v/>
      </c>
      <c r="AG241" s="26" t="str">
        <f t="shared" si="94"/>
        <v/>
      </c>
      <c r="AH241" s="26" t="str">
        <f t="shared" si="95"/>
        <v/>
      </c>
      <c r="AI241" s="26" t="str">
        <f t="shared" si="96"/>
        <v/>
      </c>
      <c r="AJ241" s="26" t="str">
        <f t="shared" si="97"/>
        <v/>
      </c>
      <c r="AK241" s="26" t="str">
        <f t="shared" si="98"/>
        <v/>
      </c>
      <c r="AL241" s="26" t="str">
        <f t="shared" si="99"/>
        <v/>
      </c>
      <c r="AM241" s="26" t="str">
        <f t="shared" si="100"/>
        <v/>
      </c>
      <c r="AN241" s="26">
        <f t="shared" si="101"/>
        <v>1</v>
      </c>
      <c r="AO241" s="26">
        <f t="shared" si="107"/>
        <v>159</v>
      </c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</row>
    <row r="242" spans="1:64" s="31" customFormat="1" x14ac:dyDescent="0.35">
      <c r="A242" s="31" t="s">
        <v>102</v>
      </c>
      <c r="B242" s="32">
        <v>44066</v>
      </c>
      <c r="D242" s="31" t="str">
        <f t="shared" si="102"/>
        <v/>
      </c>
      <c r="E242" s="33"/>
      <c r="F242" s="33"/>
      <c r="G242" s="33">
        <v>0.33680555555555602</v>
      </c>
      <c r="H242" s="33">
        <v>0.5</v>
      </c>
      <c r="I242" s="33">
        <v>0.54513888888888895</v>
      </c>
      <c r="J242" s="33">
        <f t="shared" si="108"/>
        <v>4.5138888888888951E-2</v>
      </c>
      <c r="K242" s="33">
        <v>0.70833333333333304</v>
      </c>
      <c r="L242" s="33"/>
      <c r="M242" s="33"/>
      <c r="N242" s="33">
        <f t="shared" si="103"/>
        <v>0.32638888888888806</v>
      </c>
      <c r="O242" s="33">
        <f t="shared" si="109"/>
        <v>0</v>
      </c>
      <c r="P242" s="33">
        <f t="shared" si="110"/>
        <v>0.32638888888888806</v>
      </c>
      <c r="Q242" s="33">
        <f t="shared" si="111"/>
        <v>0</v>
      </c>
      <c r="R242" s="34">
        <f t="shared" si="112"/>
        <v>-8.3266726846886741E-16</v>
      </c>
      <c r="S242" s="34">
        <f t="shared" si="113"/>
        <v>-1.9567680809018384E-13</v>
      </c>
      <c r="T242" s="34">
        <f t="shared" si="114"/>
        <v>-1.9567680809018384E-13</v>
      </c>
      <c r="U242" s="33">
        <f t="shared" si="115"/>
        <v>0</v>
      </c>
      <c r="V242" s="35"/>
      <c r="W242" s="47">
        <f t="shared" si="104"/>
        <v>0</v>
      </c>
      <c r="X242" s="49">
        <f t="shared" si="105"/>
        <v>0</v>
      </c>
      <c r="Y242" s="36" t="str">
        <f t="shared" si="116"/>
        <v>non</v>
      </c>
      <c r="AB242" s="33">
        <f t="shared" si="106"/>
        <v>0</v>
      </c>
      <c r="AE242" s="37" t="str">
        <f t="shared" si="92"/>
        <v/>
      </c>
      <c r="AF242" s="37" t="str">
        <f t="shared" si="93"/>
        <v/>
      </c>
      <c r="AG242" s="37" t="str">
        <f t="shared" si="94"/>
        <v/>
      </c>
      <c r="AH242" s="37" t="str">
        <f t="shared" si="95"/>
        <v/>
      </c>
      <c r="AI242" s="37" t="str">
        <f t="shared" si="96"/>
        <v/>
      </c>
      <c r="AJ242" s="37" t="str">
        <f t="shared" si="97"/>
        <v/>
      </c>
      <c r="AK242" s="37" t="str">
        <f t="shared" si="98"/>
        <v/>
      </c>
      <c r="AL242" s="37" t="str">
        <f t="shared" si="99"/>
        <v/>
      </c>
      <c r="AM242" s="37" t="str">
        <f t="shared" si="100"/>
        <v/>
      </c>
      <c r="AN242" s="37">
        <f t="shared" si="101"/>
        <v>0</v>
      </c>
      <c r="AO242" s="37">
        <f t="shared" si="107"/>
        <v>159</v>
      </c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</row>
    <row r="243" spans="1:64" s="31" customFormat="1" x14ac:dyDescent="0.35">
      <c r="A243" s="31" t="s">
        <v>103</v>
      </c>
      <c r="B243" s="32">
        <v>44067</v>
      </c>
      <c r="D243" s="31" t="str">
        <f t="shared" si="102"/>
        <v/>
      </c>
      <c r="E243" s="33"/>
      <c r="F243" s="33"/>
      <c r="G243" s="33">
        <v>0.33680555555555602</v>
      </c>
      <c r="H243" s="33">
        <v>0.5</v>
      </c>
      <c r="I243" s="33">
        <v>0.54513888888888895</v>
      </c>
      <c r="J243" s="33">
        <f t="shared" si="108"/>
        <v>4.5138888888888951E-2</v>
      </c>
      <c r="K243" s="33">
        <v>0.70833333333333304</v>
      </c>
      <c r="L243" s="33"/>
      <c r="M243" s="33"/>
      <c r="N243" s="33">
        <f t="shared" si="103"/>
        <v>0.32638888888888806</v>
      </c>
      <c r="O243" s="33">
        <f t="shared" si="109"/>
        <v>0</v>
      </c>
      <c r="P243" s="33">
        <f t="shared" si="110"/>
        <v>0.32638888888888806</v>
      </c>
      <c r="Q243" s="33">
        <f t="shared" si="111"/>
        <v>0</v>
      </c>
      <c r="R243" s="34">
        <f t="shared" si="112"/>
        <v>-8.3266726846886741E-16</v>
      </c>
      <c r="S243" s="34">
        <f t="shared" si="113"/>
        <v>-1.9650947535865271E-13</v>
      </c>
      <c r="T243" s="34">
        <f t="shared" si="114"/>
        <v>-1.9650947535865271E-13</v>
      </c>
      <c r="U243" s="33">
        <f t="shared" si="115"/>
        <v>0</v>
      </c>
      <c r="V243" s="35"/>
      <c r="W243" s="47">
        <f t="shared" si="104"/>
        <v>0</v>
      </c>
      <c r="X243" s="49">
        <f t="shared" si="105"/>
        <v>0</v>
      </c>
      <c r="Y243" s="36" t="str">
        <f t="shared" si="116"/>
        <v>non</v>
      </c>
      <c r="AB243" s="33">
        <f t="shared" si="106"/>
        <v>0</v>
      </c>
      <c r="AE243" s="37" t="str">
        <f t="shared" si="92"/>
        <v/>
      </c>
      <c r="AF243" s="37" t="str">
        <f t="shared" si="93"/>
        <v/>
      </c>
      <c r="AG243" s="37" t="str">
        <f t="shared" si="94"/>
        <v/>
      </c>
      <c r="AH243" s="37" t="str">
        <f t="shared" si="95"/>
        <v/>
      </c>
      <c r="AI243" s="37" t="str">
        <f t="shared" si="96"/>
        <v/>
      </c>
      <c r="AJ243" s="37" t="str">
        <f t="shared" si="97"/>
        <v/>
      </c>
      <c r="AK243" s="37" t="str">
        <f t="shared" si="98"/>
        <v/>
      </c>
      <c r="AL243" s="37" t="str">
        <f t="shared" si="99"/>
        <v/>
      </c>
      <c r="AM243" s="37" t="str">
        <f t="shared" si="100"/>
        <v/>
      </c>
      <c r="AN243" s="37">
        <f t="shared" si="101"/>
        <v>0</v>
      </c>
      <c r="AO243" s="37">
        <f t="shared" si="107"/>
        <v>159</v>
      </c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</row>
    <row r="244" spans="1:64" s="25" customFormat="1" x14ac:dyDescent="0.35">
      <c r="A244" t="s">
        <v>104</v>
      </c>
      <c r="B244" s="1">
        <v>44068</v>
      </c>
      <c r="C244"/>
      <c r="D244" t="str">
        <f t="shared" si="102"/>
        <v/>
      </c>
      <c r="E244" s="5"/>
      <c r="F244" s="5"/>
      <c r="G244" s="5">
        <v>0.33680555555555602</v>
      </c>
      <c r="H244" s="5">
        <v>0.5</v>
      </c>
      <c r="I244" s="5">
        <v>0.54513888888888895</v>
      </c>
      <c r="J244" s="5">
        <f t="shared" si="108"/>
        <v>4.5138888888888951E-2</v>
      </c>
      <c r="K244" s="5">
        <v>0.70833333333333304</v>
      </c>
      <c r="L244" s="5"/>
      <c r="M244" s="5"/>
      <c r="N244" s="5">
        <f t="shared" si="103"/>
        <v>0.32638888888888806</v>
      </c>
      <c r="O244" s="5">
        <f t="shared" si="109"/>
        <v>0</v>
      </c>
      <c r="P244" s="24">
        <f t="shared" si="110"/>
        <v>0.32638888888888806</v>
      </c>
      <c r="Q244" s="5">
        <f t="shared" si="111"/>
        <v>0</v>
      </c>
      <c r="R244" s="7">
        <f t="shared" si="112"/>
        <v>-8.3266726846886741E-16</v>
      </c>
      <c r="S244" s="7">
        <f t="shared" si="113"/>
        <v>-1.9734214262712158E-13</v>
      </c>
      <c r="T244" s="7">
        <f t="shared" si="114"/>
        <v>-1.9734214262712158E-13</v>
      </c>
      <c r="U244" s="5">
        <f t="shared" si="115"/>
        <v>0</v>
      </c>
      <c r="V244" s="30"/>
      <c r="W244" s="46">
        <f t="shared" si="104"/>
        <v>0</v>
      </c>
      <c r="X244" s="48">
        <f t="shared" si="105"/>
        <v>0</v>
      </c>
      <c r="Y244" s="6" t="str">
        <f t="shared" si="116"/>
        <v>non</v>
      </c>
      <c r="Z244"/>
      <c r="AA244"/>
      <c r="AB244" s="5">
        <f t="shared" si="106"/>
        <v>0</v>
      </c>
      <c r="AC244"/>
      <c r="AD244"/>
      <c r="AE244" s="26" t="str">
        <f t="shared" si="92"/>
        <v/>
      </c>
      <c r="AF244" s="26" t="str">
        <f t="shared" si="93"/>
        <v/>
      </c>
      <c r="AG244" s="26" t="str">
        <f t="shared" si="94"/>
        <v/>
      </c>
      <c r="AH244" s="26" t="str">
        <f t="shared" si="95"/>
        <v/>
      </c>
      <c r="AI244" s="26" t="str">
        <f t="shared" si="96"/>
        <v/>
      </c>
      <c r="AJ244" s="26" t="str">
        <f t="shared" si="97"/>
        <v/>
      </c>
      <c r="AK244" s="26" t="str">
        <f t="shared" si="98"/>
        <v/>
      </c>
      <c r="AL244" s="26" t="str">
        <f t="shared" si="99"/>
        <v/>
      </c>
      <c r="AM244" s="26" t="str">
        <f t="shared" si="100"/>
        <v/>
      </c>
      <c r="AN244" s="26">
        <f t="shared" si="101"/>
        <v>1</v>
      </c>
      <c r="AO244" s="26">
        <f t="shared" si="107"/>
        <v>160</v>
      </c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/>
      <c r="BD244"/>
      <c r="BE244"/>
      <c r="BF244"/>
      <c r="BG244"/>
      <c r="BH244"/>
      <c r="BI244"/>
      <c r="BJ244"/>
      <c r="BK244"/>
      <c r="BL244"/>
    </row>
    <row r="245" spans="1:64" x14ac:dyDescent="0.35">
      <c r="A245" t="s">
        <v>98</v>
      </c>
      <c r="B245" s="1">
        <v>44069</v>
      </c>
      <c r="D245" t="str">
        <f t="shared" si="102"/>
        <v/>
      </c>
      <c r="E245" s="5"/>
      <c r="F245" s="5"/>
      <c r="G245" s="5">
        <v>0.33680555555555602</v>
      </c>
      <c r="H245" s="5">
        <v>0.5</v>
      </c>
      <c r="I245" s="5">
        <v>0.54513888888888895</v>
      </c>
      <c r="J245" s="5">
        <f t="shared" si="108"/>
        <v>4.5138888888888951E-2</v>
      </c>
      <c r="K245" s="5">
        <v>0.70833333333333304</v>
      </c>
      <c r="L245" s="5"/>
      <c r="M245" s="5"/>
      <c r="N245" s="5">
        <f t="shared" si="103"/>
        <v>0.32638888888888806</v>
      </c>
      <c r="O245" s="5">
        <f t="shared" si="109"/>
        <v>0</v>
      </c>
      <c r="P245" s="24">
        <f t="shared" si="110"/>
        <v>0.32638888888888806</v>
      </c>
      <c r="Q245" s="5">
        <f t="shared" si="111"/>
        <v>0</v>
      </c>
      <c r="R245" s="7">
        <f t="shared" si="112"/>
        <v>-8.3266726846886741E-16</v>
      </c>
      <c r="S245" s="7">
        <f t="shared" si="113"/>
        <v>-1.9817480989559044E-13</v>
      </c>
      <c r="T245" s="7">
        <f t="shared" si="114"/>
        <v>-1.9817480989559044E-13</v>
      </c>
      <c r="U245" s="5">
        <f t="shared" si="115"/>
        <v>0</v>
      </c>
      <c r="V245" s="30"/>
      <c r="W245" s="46">
        <f t="shared" si="104"/>
        <v>0</v>
      </c>
      <c r="X245" s="48">
        <f t="shared" si="105"/>
        <v>0</v>
      </c>
      <c r="Y245" s="6" t="str">
        <f t="shared" si="116"/>
        <v>non</v>
      </c>
      <c r="AB245" s="5">
        <f t="shared" si="106"/>
        <v>0</v>
      </c>
      <c r="AE245" s="26" t="str">
        <f t="shared" si="92"/>
        <v/>
      </c>
      <c r="AF245" s="26" t="str">
        <f t="shared" si="93"/>
        <v/>
      </c>
      <c r="AG245" s="26" t="str">
        <f t="shared" si="94"/>
        <v/>
      </c>
      <c r="AH245" s="26" t="str">
        <f t="shared" si="95"/>
        <v/>
      </c>
      <c r="AI245" s="26" t="str">
        <f t="shared" si="96"/>
        <v/>
      </c>
      <c r="AJ245" s="26" t="str">
        <f t="shared" si="97"/>
        <v/>
      </c>
      <c r="AK245" s="26" t="str">
        <f t="shared" si="98"/>
        <v/>
      </c>
      <c r="AL245" s="26" t="str">
        <f t="shared" si="99"/>
        <v/>
      </c>
      <c r="AM245" s="26" t="str">
        <f t="shared" si="100"/>
        <v/>
      </c>
      <c r="AN245" s="26">
        <f t="shared" si="101"/>
        <v>1</v>
      </c>
      <c r="AO245" s="26">
        <f t="shared" si="107"/>
        <v>161</v>
      </c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</row>
    <row r="246" spans="1:64" x14ac:dyDescent="0.35">
      <c r="A246" t="s">
        <v>99</v>
      </c>
      <c r="B246" s="1">
        <v>44070</v>
      </c>
      <c r="D246" t="str">
        <f t="shared" si="102"/>
        <v/>
      </c>
      <c r="E246" s="5"/>
      <c r="F246" s="5"/>
      <c r="G246" s="5">
        <v>0.33680555555555602</v>
      </c>
      <c r="H246" s="5">
        <v>0.5</v>
      </c>
      <c r="I246" s="5">
        <v>0.54513888888888895</v>
      </c>
      <c r="J246" s="5">
        <f t="shared" si="108"/>
        <v>4.5138888888888951E-2</v>
      </c>
      <c r="K246" s="5">
        <v>0.70833333333333304</v>
      </c>
      <c r="L246" s="5"/>
      <c r="M246" s="5"/>
      <c r="N246" s="5">
        <f t="shared" si="103"/>
        <v>0.32638888888888806</v>
      </c>
      <c r="O246" s="5">
        <f t="shared" si="109"/>
        <v>0</v>
      </c>
      <c r="P246" s="24">
        <f t="shared" si="110"/>
        <v>0.32638888888888806</v>
      </c>
      <c r="Q246" s="5">
        <f t="shared" si="111"/>
        <v>0</v>
      </c>
      <c r="R246" s="7">
        <f t="shared" si="112"/>
        <v>-8.3266726846886741E-16</v>
      </c>
      <c r="S246" s="7">
        <f t="shared" si="113"/>
        <v>-1.9900747716405931E-13</v>
      </c>
      <c r="T246" s="7">
        <f t="shared" si="114"/>
        <v>-1.9900747716405931E-13</v>
      </c>
      <c r="U246" s="5">
        <f t="shared" si="115"/>
        <v>0</v>
      </c>
      <c r="V246" s="30"/>
      <c r="W246" s="46">
        <f t="shared" si="104"/>
        <v>0</v>
      </c>
      <c r="X246" s="48">
        <f t="shared" si="105"/>
        <v>0</v>
      </c>
      <c r="Y246" s="6" t="str">
        <f t="shared" si="116"/>
        <v>non</v>
      </c>
      <c r="AB246" s="5">
        <f t="shared" si="106"/>
        <v>0</v>
      </c>
      <c r="AE246" s="26" t="str">
        <f t="shared" si="92"/>
        <v/>
      </c>
      <c r="AF246" s="26" t="str">
        <f t="shared" si="93"/>
        <v/>
      </c>
      <c r="AG246" s="26" t="str">
        <f t="shared" si="94"/>
        <v/>
      </c>
      <c r="AH246" s="26" t="str">
        <f t="shared" si="95"/>
        <v/>
      </c>
      <c r="AI246" s="26" t="str">
        <f t="shared" si="96"/>
        <v/>
      </c>
      <c r="AJ246" s="26" t="str">
        <f t="shared" si="97"/>
        <v/>
      </c>
      <c r="AK246" s="26" t="str">
        <f t="shared" si="98"/>
        <v/>
      </c>
      <c r="AL246" s="26" t="str">
        <f t="shared" si="99"/>
        <v/>
      </c>
      <c r="AM246" s="26" t="str">
        <f t="shared" si="100"/>
        <v/>
      </c>
      <c r="AN246" s="26">
        <f t="shared" si="101"/>
        <v>1</v>
      </c>
      <c r="AO246" s="26">
        <f t="shared" si="107"/>
        <v>162</v>
      </c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</row>
    <row r="247" spans="1:64" x14ac:dyDescent="0.35">
      <c r="A247" t="s">
        <v>100</v>
      </c>
      <c r="B247" s="1">
        <v>44071</v>
      </c>
      <c r="D247" t="str">
        <f t="shared" si="102"/>
        <v/>
      </c>
      <c r="E247" s="5"/>
      <c r="F247" s="5"/>
      <c r="G247" s="5">
        <v>0.33680555555555602</v>
      </c>
      <c r="H247" s="5">
        <v>0.5</v>
      </c>
      <c r="I247" s="5">
        <v>0.54513888888888895</v>
      </c>
      <c r="J247" s="5">
        <f t="shared" si="108"/>
        <v>4.5138888888888951E-2</v>
      </c>
      <c r="K247" s="5">
        <v>0.70833333333333304</v>
      </c>
      <c r="L247" s="5"/>
      <c r="M247" s="5"/>
      <c r="N247" s="5">
        <f t="shared" si="103"/>
        <v>0.32638888888888806</v>
      </c>
      <c r="O247" s="5">
        <f t="shared" si="109"/>
        <v>0</v>
      </c>
      <c r="P247" s="24">
        <f t="shared" si="110"/>
        <v>0.32638888888888806</v>
      </c>
      <c r="Q247" s="5">
        <f t="shared" si="111"/>
        <v>0</v>
      </c>
      <c r="R247" s="7">
        <f t="shared" si="112"/>
        <v>-8.3266726846886741E-16</v>
      </c>
      <c r="S247" s="7">
        <f t="shared" si="113"/>
        <v>-1.9984014443252818E-13</v>
      </c>
      <c r="T247" s="7">
        <f t="shared" si="114"/>
        <v>-1.9984014443252818E-13</v>
      </c>
      <c r="U247" s="5">
        <f t="shared" si="115"/>
        <v>0</v>
      </c>
      <c r="V247" s="30"/>
      <c r="W247" s="46">
        <f t="shared" si="104"/>
        <v>0</v>
      </c>
      <c r="X247" s="48">
        <f t="shared" si="105"/>
        <v>0</v>
      </c>
      <c r="Y247" s="6" t="str">
        <f t="shared" si="116"/>
        <v>non</v>
      </c>
      <c r="AB247" s="5">
        <f t="shared" si="106"/>
        <v>0</v>
      </c>
      <c r="AE247" s="26" t="str">
        <f t="shared" si="92"/>
        <v/>
      </c>
      <c r="AF247" s="26" t="str">
        <f t="shared" si="93"/>
        <v/>
      </c>
      <c r="AG247" s="26" t="str">
        <f t="shared" si="94"/>
        <v/>
      </c>
      <c r="AH247" s="26" t="str">
        <f t="shared" si="95"/>
        <v/>
      </c>
      <c r="AI247" s="26" t="str">
        <f t="shared" si="96"/>
        <v/>
      </c>
      <c r="AJ247" s="26" t="str">
        <f t="shared" si="97"/>
        <v/>
      </c>
      <c r="AK247" s="26" t="str">
        <f t="shared" si="98"/>
        <v/>
      </c>
      <c r="AL247" s="26" t="str">
        <f t="shared" si="99"/>
        <v/>
      </c>
      <c r="AM247" s="26" t="str">
        <f t="shared" si="100"/>
        <v/>
      </c>
      <c r="AN247" s="26">
        <f t="shared" si="101"/>
        <v>1</v>
      </c>
      <c r="AO247" s="26">
        <f t="shared" si="107"/>
        <v>163</v>
      </c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</row>
    <row r="248" spans="1:64" x14ac:dyDescent="0.35">
      <c r="A248" t="s">
        <v>101</v>
      </c>
      <c r="B248" s="1">
        <v>44072</v>
      </c>
      <c r="D248" t="str">
        <f t="shared" si="102"/>
        <v/>
      </c>
      <c r="E248" s="5"/>
      <c r="F248" s="5"/>
      <c r="G248" s="5">
        <v>0.33680555555555602</v>
      </c>
      <c r="H248" s="5">
        <v>0.5</v>
      </c>
      <c r="I248" s="5">
        <v>0.54513888888888895</v>
      </c>
      <c r="J248" s="5">
        <f t="shared" si="108"/>
        <v>4.5138888888888951E-2</v>
      </c>
      <c r="K248" s="5">
        <v>0.70833333333333304</v>
      </c>
      <c r="L248" s="5"/>
      <c r="M248" s="5"/>
      <c r="N248" s="5">
        <f t="shared" si="103"/>
        <v>0.32638888888888806</v>
      </c>
      <c r="O248" s="5">
        <f t="shared" si="109"/>
        <v>0</v>
      </c>
      <c r="P248" s="24">
        <f t="shared" si="110"/>
        <v>0.32638888888888806</v>
      </c>
      <c r="Q248" s="5">
        <f t="shared" si="111"/>
        <v>0</v>
      </c>
      <c r="R248" s="7">
        <f t="shared" si="112"/>
        <v>-8.3266726846886741E-16</v>
      </c>
      <c r="S248" s="7">
        <f t="shared" si="113"/>
        <v>-2.0067281170099704E-13</v>
      </c>
      <c r="T248" s="7">
        <f t="shared" si="114"/>
        <v>-2.0067281170099704E-13</v>
      </c>
      <c r="U248" s="5">
        <f t="shared" si="115"/>
        <v>0</v>
      </c>
      <c r="V248" s="30"/>
      <c r="W248" s="46">
        <f t="shared" si="104"/>
        <v>0</v>
      </c>
      <c r="X248" s="48">
        <f t="shared" si="105"/>
        <v>0</v>
      </c>
      <c r="Y248" s="6" t="str">
        <f t="shared" si="116"/>
        <v>non</v>
      </c>
      <c r="AB248" s="5">
        <f t="shared" si="106"/>
        <v>0</v>
      </c>
      <c r="AE248" s="26" t="str">
        <f t="shared" si="92"/>
        <v/>
      </c>
      <c r="AF248" s="26" t="str">
        <f t="shared" si="93"/>
        <v/>
      </c>
      <c r="AG248" s="26" t="str">
        <f t="shared" si="94"/>
        <v/>
      </c>
      <c r="AH248" s="26" t="str">
        <f t="shared" si="95"/>
        <v/>
      </c>
      <c r="AI248" s="26" t="str">
        <f t="shared" si="96"/>
        <v/>
      </c>
      <c r="AJ248" s="26" t="str">
        <f t="shared" si="97"/>
        <v/>
      </c>
      <c r="AK248" s="26" t="str">
        <f t="shared" si="98"/>
        <v/>
      </c>
      <c r="AL248" s="26" t="str">
        <f t="shared" si="99"/>
        <v/>
      </c>
      <c r="AM248" s="26" t="str">
        <f t="shared" si="100"/>
        <v/>
      </c>
      <c r="AN248" s="26">
        <f t="shared" si="101"/>
        <v>1</v>
      </c>
      <c r="AO248" s="26">
        <f t="shared" si="107"/>
        <v>164</v>
      </c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</row>
    <row r="249" spans="1:64" s="31" customFormat="1" x14ac:dyDescent="0.35">
      <c r="A249" s="31" t="s">
        <v>102</v>
      </c>
      <c r="B249" s="32">
        <v>44073</v>
      </c>
      <c r="D249" s="31" t="str">
        <f t="shared" si="102"/>
        <v/>
      </c>
      <c r="E249" s="33"/>
      <c r="F249" s="33"/>
      <c r="G249" s="33">
        <v>0.33680555555555602</v>
      </c>
      <c r="H249" s="33">
        <v>0.5</v>
      </c>
      <c r="I249" s="33">
        <v>0.54513888888888895</v>
      </c>
      <c r="J249" s="33">
        <f t="shared" si="108"/>
        <v>4.5138888888888951E-2</v>
      </c>
      <c r="K249" s="33">
        <v>0.70833333333333304</v>
      </c>
      <c r="L249" s="33"/>
      <c r="M249" s="33"/>
      <c r="N249" s="33">
        <f t="shared" si="103"/>
        <v>0.32638888888888806</v>
      </c>
      <c r="O249" s="33">
        <f t="shared" si="109"/>
        <v>0</v>
      </c>
      <c r="P249" s="33">
        <f t="shared" si="110"/>
        <v>0.32638888888888806</v>
      </c>
      <c r="Q249" s="33">
        <f t="shared" si="111"/>
        <v>0</v>
      </c>
      <c r="R249" s="34">
        <f t="shared" si="112"/>
        <v>-8.3266726846886741E-16</v>
      </c>
      <c r="S249" s="34">
        <f t="shared" si="113"/>
        <v>-2.0150547896946591E-13</v>
      </c>
      <c r="T249" s="34">
        <f t="shared" si="114"/>
        <v>-2.0150547896946591E-13</v>
      </c>
      <c r="U249" s="33">
        <f t="shared" si="115"/>
        <v>0</v>
      </c>
      <c r="V249" s="35"/>
      <c r="W249" s="47">
        <f t="shared" si="104"/>
        <v>0</v>
      </c>
      <c r="X249" s="49">
        <f t="shared" si="105"/>
        <v>0</v>
      </c>
      <c r="Y249" s="36" t="str">
        <f t="shared" si="116"/>
        <v>non</v>
      </c>
      <c r="AB249" s="33">
        <f t="shared" si="106"/>
        <v>0</v>
      </c>
      <c r="AE249" s="37" t="str">
        <f t="shared" si="92"/>
        <v/>
      </c>
      <c r="AF249" s="37" t="str">
        <f t="shared" si="93"/>
        <v/>
      </c>
      <c r="AG249" s="37" t="str">
        <f t="shared" si="94"/>
        <v/>
      </c>
      <c r="AH249" s="37" t="str">
        <f t="shared" si="95"/>
        <v/>
      </c>
      <c r="AI249" s="37" t="str">
        <f t="shared" si="96"/>
        <v/>
      </c>
      <c r="AJ249" s="37" t="str">
        <f t="shared" si="97"/>
        <v/>
      </c>
      <c r="AK249" s="37" t="str">
        <f t="shared" si="98"/>
        <v/>
      </c>
      <c r="AL249" s="37" t="str">
        <f t="shared" si="99"/>
        <v/>
      </c>
      <c r="AM249" s="37" t="str">
        <f t="shared" si="100"/>
        <v/>
      </c>
      <c r="AN249" s="37">
        <f t="shared" si="101"/>
        <v>0</v>
      </c>
      <c r="AO249" s="37">
        <f t="shared" si="107"/>
        <v>164</v>
      </c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</row>
    <row r="250" spans="1:64" s="31" customFormat="1" x14ac:dyDescent="0.35">
      <c r="A250" s="31" t="s">
        <v>103</v>
      </c>
      <c r="B250" s="32">
        <v>44074</v>
      </c>
      <c r="D250" s="31" t="str">
        <f t="shared" si="102"/>
        <v/>
      </c>
      <c r="E250" s="33"/>
      <c r="F250" s="33"/>
      <c r="G250" s="33">
        <v>0.33680555555555602</v>
      </c>
      <c r="H250" s="33">
        <v>0.5</v>
      </c>
      <c r="I250" s="33">
        <v>0.54513888888888895</v>
      </c>
      <c r="J250" s="33">
        <f t="shared" si="108"/>
        <v>4.5138888888888951E-2</v>
      </c>
      <c r="K250" s="33">
        <v>0.70833333333333304</v>
      </c>
      <c r="L250" s="33"/>
      <c r="M250" s="33"/>
      <c r="N250" s="33">
        <f t="shared" si="103"/>
        <v>0.32638888888888806</v>
      </c>
      <c r="O250" s="33">
        <f t="shared" si="109"/>
        <v>0</v>
      </c>
      <c r="P250" s="33">
        <f t="shared" si="110"/>
        <v>0.32638888888888806</v>
      </c>
      <c r="Q250" s="33">
        <f t="shared" si="111"/>
        <v>0</v>
      </c>
      <c r="R250" s="34">
        <f t="shared" si="112"/>
        <v>-8.3266726846886741E-16</v>
      </c>
      <c r="S250" s="34">
        <f t="shared" si="113"/>
        <v>-2.0233814623793478E-13</v>
      </c>
      <c r="T250" s="34">
        <f t="shared" si="114"/>
        <v>-2.0233814623793478E-13</v>
      </c>
      <c r="U250" s="33">
        <f t="shared" si="115"/>
        <v>0</v>
      </c>
      <c r="V250" s="35"/>
      <c r="W250" s="47">
        <f t="shared" si="104"/>
        <v>0</v>
      </c>
      <c r="X250" s="49">
        <f t="shared" si="105"/>
        <v>0</v>
      </c>
      <c r="Y250" s="36" t="str">
        <f t="shared" si="116"/>
        <v>non</v>
      </c>
      <c r="AB250" s="33">
        <f t="shared" si="106"/>
        <v>0</v>
      </c>
      <c r="AE250" s="37" t="str">
        <f t="shared" si="92"/>
        <v/>
      </c>
      <c r="AF250" s="37" t="str">
        <f t="shared" si="93"/>
        <v/>
      </c>
      <c r="AG250" s="37" t="str">
        <f t="shared" si="94"/>
        <v/>
      </c>
      <c r="AH250" s="37" t="str">
        <f t="shared" si="95"/>
        <v/>
      </c>
      <c r="AI250" s="37" t="str">
        <f t="shared" si="96"/>
        <v/>
      </c>
      <c r="AJ250" s="37" t="str">
        <f t="shared" si="97"/>
        <v/>
      </c>
      <c r="AK250" s="37" t="str">
        <f t="shared" si="98"/>
        <v/>
      </c>
      <c r="AL250" s="37" t="str">
        <f t="shared" si="99"/>
        <v/>
      </c>
      <c r="AM250" s="37" t="str">
        <f t="shared" si="100"/>
        <v/>
      </c>
      <c r="AN250" s="37">
        <f t="shared" si="101"/>
        <v>0</v>
      </c>
      <c r="AO250" s="37">
        <f t="shared" si="107"/>
        <v>164</v>
      </c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</row>
    <row r="251" spans="1:64" s="25" customFormat="1" x14ac:dyDescent="0.35">
      <c r="A251" t="s">
        <v>104</v>
      </c>
      <c r="B251" s="1">
        <v>44075</v>
      </c>
      <c r="C251"/>
      <c r="D251" t="str">
        <f t="shared" si="102"/>
        <v/>
      </c>
      <c r="E251" s="5"/>
      <c r="F251" s="5"/>
      <c r="G251" s="5">
        <v>0.33680555555555602</v>
      </c>
      <c r="H251" s="5">
        <v>0.5</v>
      </c>
      <c r="I251" s="5">
        <v>0.54513888888888895</v>
      </c>
      <c r="J251" s="5">
        <f t="shared" si="108"/>
        <v>4.5138888888888951E-2</v>
      </c>
      <c r="K251" s="5">
        <v>0.70833333333333304</v>
      </c>
      <c r="L251" s="5"/>
      <c r="M251" s="5"/>
      <c r="N251" s="5">
        <f t="shared" si="103"/>
        <v>0.32638888888888806</v>
      </c>
      <c r="O251" s="5">
        <f t="shared" si="109"/>
        <v>0</v>
      </c>
      <c r="P251" s="24">
        <f t="shared" si="110"/>
        <v>0.32638888888888806</v>
      </c>
      <c r="Q251" s="5">
        <f t="shared" si="111"/>
        <v>0</v>
      </c>
      <c r="R251" s="7">
        <f t="shared" si="112"/>
        <v>-8.3266726846886741E-16</v>
      </c>
      <c r="S251" s="7">
        <f t="shared" si="113"/>
        <v>-2.0317081350640365E-13</v>
      </c>
      <c r="T251" s="7">
        <f t="shared" si="114"/>
        <v>-2.0317081350640365E-13</v>
      </c>
      <c r="U251" s="5">
        <f t="shared" si="115"/>
        <v>0</v>
      </c>
      <c r="V251" s="30"/>
      <c r="W251" s="46">
        <f t="shared" si="104"/>
        <v>0</v>
      </c>
      <c r="X251" s="48">
        <f t="shared" si="105"/>
        <v>0</v>
      </c>
      <c r="Y251" s="6" t="str">
        <f t="shared" si="116"/>
        <v>non</v>
      </c>
      <c r="Z251"/>
      <c r="AA251"/>
      <c r="AB251" s="5">
        <f t="shared" si="106"/>
        <v>0</v>
      </c>
      <c r="AC251"/>
      <c r="AD251"/>
      <c r="AE251" s="26" t="str">
        <f t="shared" si="92"/>
        <v/>
      </c>
      <c r="AF251" s="26" t="str">
        <f t="shared" si="93"/>
        <v/>
      </c>
      <c r="AG251" s="26" t="str">
        <f t="shared" si="94"/>
        <v/>
      </c>
      <c r="AH251" s="26" t="str">
        <f t="shared" si="95"/>
        <v/>
      </c>
      <c r="AI251" s="26" t="str">
        <f t="shared" si="96"/>
        <v/>
      </c>
      <c r="AJ251" s="26" t="str">
        <f t="shared" si="97"/>
        <v/>
      </c>
      <c r="AK251" s="26" t="str">
        <f t="shared" si="98"/>
        <v/>
      </c>
      <c r="AL251" s="26" t="str">
        <f t="shared" si="99"/>
        <v/>
      </c>
      <c r="AM251" s="26" t="str">
        <f t="shared" si="100"/>
        <v/>
      </c>
      <c r="AN251" s="26">
        <f t="shared" si="101"/>
        <v>1</v>
      </c>
      <c r="AO251" s="26">
        <f t="shared" si="107"/>
        <v>165</v>
      </c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/>
      <c r="BD251"/>
      <c r="BE251"/>
      <c r="BF251"/>
      <c r="BG251"/>
      <c r="BH251"/>
      <c r="BI251"/>
      <c r="BJ251"/>
      <c r="BK251"/>
      <c r="BL251"/>
    </row>
    <row r="252" spans="1:64" x14ac:dyDescent="0.35">
      <c r="A252" t="s">
        <v>98</v>
      </c>
      <c r="B252" s="1">
        <v>44076</v>
      </c>
      <c r="D252" t="str">
        <f t="shared" si="102"/>
        <v/>
      </c>
      <c r="E252" s="5"/>
      <c r="F252" s="5"/>
      <c r="G252" s="5">
        <v>0.33680555555555602</v>
      </c>
      <c r="H252" s="5">
        <v>0.5</v>
      </c>
      <c r="I252" s="5">
        <v>0.54513888888888895</v>
      </c>
      <c r="J252" s="5">
        <f t="shared" si="108"/>
        <v>4.5138888888888951E-2</v>
      </c>
      <c r="K252" s="5">
        <v>0.70833333333333304</v>
      </c>
      <c r="L252" s="5"/>
      <c r="M252" s="5"/>
      <c r="N252" s="5">
        <f t="shared" si="103"/>
        <v>0.32638888888888806</v>
      </c>
      <c r="O252" s="5">
        <f t="shared" si="109"/>
        <v>0</v>
      </c>
      <c r="P252" s="24">
        <f t="shared" si="110"/>
        <v>0.32638888888888806</v>
      </c>
      <c r="Q252" s="5">
        <f t="shared" si="111"/>
        <v>0</v>
      </c>
      <c r="R252" s="7">
        <f t="shared" si="112"/>
        <v>-8.3266726846886741E-16</v>
      </c>
      <c r="S252" s="7">
        <f t="shared" si="113"/>
        <v>-2.0400348077487251E-13</v>
      </c>
      <c r="T252" s="7">
        <f t="shared" si="114"/>
        <v>-2.0400348077487251E-13</v>
      </c>
      <c r="U252" s="5">
        <f t="shared" si="115"/>
        <v>0</v>
      </c>
      <c r="V252" s="30"/>
      <c r="W252" s="46">
        <f t="shared" si="104"/>
        <v>0</v>
      </c>
      <c r="X252" s="48">
        <f t="shared" si="105"/>
        <v>0</v>
      </c>
      <c r="Y252" s="6" t="str">
        <f t="shared" si="116"/>
        <v>non</v>
      </c>
      <c r="AB252" s="5">
        <f t="shared" si="106"/>
        <v>0</v>
      </c>
      <c r="AE252" s="26" t="str">
        <f t="shared" si="92"/>
        <v/>
      </c>
      <c r="AF252" s="26" t="str">
        <f t="shared" si="93"/>
        <v/>
      </c>
      <c r="AG252" s="26" t="str">
        <f t="shared" si="94"/>
        <v/>
      </c>
      <c r="AH252" s="26" t="str">
        <f t="shared" si="95"/>
        <v/>
      </c>
      <c r="AI252" s="26" t="str">
        <f t="shared" si="96"/>
        <v/>
      </c>
      <c r="AJ252" s="26" t="str">
        <f t="shared" si="97"/>
        <v/>
      </c>
      <c r="AK252" s="26" t="str">
        <f t="shared" si="98"/>
        <v/>
      </c>
      <c r="AL252" s="26" t="str">
        <f t="shared" si="99"/>
        <v/>
      </c>
      <c r="AM252" s="26" t="str">
        <f t="shared" si="100"/>
        <v/>
      </c>
      <c r="AN252" s="26">
        <f t="shared" si="101"/>
        <v>1</v>
      </c>
      <c r="AO252" s="26">
        <f t="shared" si="107"/>
        <v>166</v>
      </c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</row>
    <row r="253" spans="1:64" x14ac:dyDescent="0.35">
      <c r="A253" t="s">
        <v>99</v>
      </c>
      <c r="B253" s="1">
        <v>44077</v>
      </c>
      <c r="D253" t="str">
        <f t="shared" si="102"/>
        <v/>
      </c>
      <c r="E253" s="5"/>
      <c r="F253" s="5"/>
      <c r="G253" s="5">
        <v>0.33680555555555602</v>
      </c>
      <c r="H253" s="5">
        <v>0.5</v>
      </c>
      <c r="I253" s="5">
        <v>0.54513888888888895</v>
      </c>
      <c r="J253" s="5">
        <f t="shared" si="108"/>
        <v>4.5138888888888951E-2</v>
      </c>
      <c r="K253" s="5">
        <v>0.70833333333333304</v>
      </c>
      <c r="L253" s="5"/>
      <c r="M253" s="5"/>
      <c r="N253" s="5">
        <f t="shared" si="103"/>
        <v>0.32638888888888806</v>
      </c>
      <c r="O253" s="5">
        <f t="shared" si="109"/>
        <v>0</v>
      </c>
      <c r="P253" s="24">
        <f t="shared" si="110"/>
        <v>0.32638888888888806</v>
      </c>
      <c r="Q253" s="5">
        <f t="shared" si="111"/>
        <v>0</v>
      </c>
      <c r="R253" s="7">
        <f t="shared" si="112"/>
        <v>-8.3266726846886741E-16</v>
      </c>
      <c r="S253" s="7">
        <f t="shared" si="113"/>
        <v>-2.0483614804334138E-13</v>
      </c>
      <c r="T253" s="7">
        <f t="shared" si="114"/>
        <v>-2.0483614804334138E-13</v>
      </c>
      <c r="U253" s="5">
        <f t="shared" si="115"/>
        <v>0</v>
      </c>
      <c r="V253" s="30"/>
      <c r="W253" s="46">
        <f t="shared" si="104"/>
        <v>0</v>
      </c>
      <c r="X253" s="48">
        <f t="shared" si="105"/>
        <v>0</v>
      </c>
      <c r="Y253" s="6" t="str">
        <f t="shared" si="116"/>
        <v>non</v>
      </c>
      <c r="AB253" s="5">
        <f t="shared" si="106"/>
        <v>0</v>
      </c>
      <c r="AE253" s="26" t="str">
        <f t="shared" si="92"/>
        <v/>
      </c>
      <c r="AF253" s="26" t="str">
        <f t="shared" si="93"/>
        <v/>
      </c>
      <c r="AG253" s="26" t="str">
        <f t="shared" si="94"/>
        <v/>
      </c>
      <c r="AH253" s="26" t="str">
        <f t="shared" si="95"/>
        <v/>
      </c>
      <c r="AI253" s="26" t="str">
        <f t="shared" si="96"/>
        <v/>
      </c>
      <c r="AJ253" s="26" t="str">
        <f t="shared" si="97"/>
        <v/>
      </c>
      <c r="AK253" s="26" t="str">
        <f t="shared" si="98"/>
        <v/>
      </c>
      <c r="AL253" s="26" t="str">
        <f t="shared" si="99"/>
        <v/>
      </c>
      <c r="AM253" s="26" t="str">
        <f t="shared" si="100"/>
        <v/>
      </c>
      <c r="AN253" s="26">
        <f t="shared" si="101"/>
        <v>1</v>
      </c>
      <c r="AO253" s="26">
        <f t="shared" si="107"/>
        <v>167</v>
      </c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</row>
    <row r="254" spans="1:64" x14ac:dyDescent="0.35">
      <c r="A254" t="s">
        <v>100</v>
      </c>
      <c r="B254" s="1">
        <v>44078</v>
      </c>
      <c r="D254" t="str">
        <f t="shared" si="102"/>
        <v/>
      </c>
      <c r="E254" s="5"/>
      <c r="F254" s="5"/>
      <c r="G254" s="5">
        <v>0.33680555555555602</v>
      </c>
      <c r="H254" s="5">
        <v>0.5</v>
      </c>
      <c r="I254" s="5">
        <v>0.54513888888888895</v>
      </c>
      <c r="J254" s="5">
        <f t="shared" si="108"/>
        <v>4.5138888888888951E-2</v>
      </c>
      <c r="K254" s="5">
        <v>0.70833333333333304</v>
      </c>
      <c r="L254" s="5"/>
      <c r="M254" s="5"/>
      <c r="N254" s="5">
        <f t="shared" si="103"/>
        <v>0.32638888888888806</v>
      </c>
      <c r="O254" s="5">
        <f t="shared" si="109"/>
        <v>0</v>
      </c>
      <c r="P254" s="24">
        <f t="shared" si="110"/>
        <v>0.32638888888888806</v>
      </c>
      <c r="Q254" s="5">
        <f t="shared" si="111"/>
        <v>0</v>
      </c>
      <c r="R254" s="7">
        <f t="shared" si="112"/>
        <v>-8.3266726846886741E-16</v>
      </c>
      <c r="S254" s="7">
        <f t="shared" si="113"/>
        <v>-2.0566881531181025E-13</v>
      </c>
      <c r="T254" s="7">
        <f t="shared" si="114"/>
        <v>-2.0566881531181025E-13</v>
      </c>
      <c r="U254" s="5">
        <f t="shared" si="115"/>
        <v>0</v>
      </c>
      <c r="V254" s="30"/>
      <c r="W254" s="46">
        <f t="shared" si="104"/>
        <v>0</v>
      </c>
      <c r="X254" s="48">
        <f t="shared" si="105"/>
        <v>0</v>
      </c>
      <c r="Y254" s="6" t="str">
        <f t="shared" si="116"/>
        <v>non</v>
      </c>
      <c r="AB254" s="5">
        <f t="shared" si="106"/>
        <v>0</v>
      </c>
      <c r="AE254" s="26" t="str">
        <f t="shared" si="92"/>
        <v/>
      </c>
      <c r="AF254" s="26" t="str">
        <f t="shared" si="93"/>
        <v/>
      </c>
      <c r="AG254" s="26" t="str">
        <f t="shared" si="94"/>
        <v/>
      </c>
      <c r="AH254" s="26" t="str">
        <f t="shared" si="95"/>
        <v/>
      </c>
      <c r="AI254" s="26" t="str">
        <f t="shared" si="96"/>
        <v/>
      </c>
      <c r="AJ254" s="26" t="str">
        <f t="shared" si="97"/>
        <v/>
      </c>
      <c r="AK254" s="26" t="str">
        <f t="shared" si="98"/>
        <v/>
      </c>
      <c r="AL254" s="26" t="str">
        <f t="shared" si="99"/>
        <v/>
      </c>
      <c r="AM254" s="26" t="str">
        <f t="shared" si="100"/>
        <v/>
      </c>
      <c r="AN254" s="26">
        <f t="shared" si="101"/>
        <v>1</v>
      </c>
      <c r="AO254" s="26">
        <f t="shared" si="107"/>
        <v>168</v>
      </c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</row>
    <row r="255" spans="1:64" x14ac:dyDescent="0.35">
      <c r="A255" t="s">
        <v>101</v>
      </c>
      <c r="B255" s="1">
        <v>44079</v>
      </c>
      <c r="D255" t="str">
        <f t="shared" si="102"/>
        <v/>
      </c>
      <c r="E255" s="5"/>
      <c r="F255" s="5"/>
      <c r="G255" s="5">
        <v>0.33680555555555602</v>
      </c>
      <c r="H255" s="5">
        <v>0.5</v>
      </c>
      <c r="I255" s="5">
        <v>0.54513888888888895</v>
      </c>
      <c r="J255" s="5">
        <f t="shared" si="108"/>
        <v>4.5138888888888951E-2</v>
      </c>
      <c r="K255" s="5">
        <v>0.70833333333333304</v>
      </c>
      <c r="L255" s="5"/>
      <c r="M255" s="5"/>
      <c r="N255" s="5">
        <f t="shared" si="103"/>
        <v>0.32638888888888806</v>
      </c>
      <c r="O255" s="5">
        <f t="shared" si="109"/>
        <v>0</v>
      </c>
      <c r="P255" s="24">
        <f t="shared" si="110"/>
        <v>0.32638888888888806</v>
      </c>
      <c r="Q255" s="5">
        <f t="shared" si="111"/>
        <v>0</v>
      </c>
      <c r="R255" s="7">
        <f t="shared" si="112"/>
        <v>-8.3266726846886741E-16</v>
      </c>
      <c r="S255" s="7">
        <f t="shared" si="113"/>
        <v>-2.0650148258027912E-13</v>
      </c>
      <c r="T255" s="7">
        <f t="shared" si="114"/>
        <v>-2.0650148258027912E-13</v>
      </c>
      <c r="U255" s="5">
        <f t="shared" si="115"/>
        <v>0</v>
      </c>
      <c r="V255" s="30"/>
      <c r="W255" s="46">
        <f t="shared" si="104"/>
        <v>0</v>
      </c>
      <c r="X255" s="48">
        <f t="shared" si="105"/>
        <v>0</v>
      </c>
      <c r="Y255" s="6" t="str">
        <f t="shared" si="116"/>
        <v>non</v>
      </c>
      <c r="AB255" s="5">
        <f t="shared" si="106"/>
        <v>0</v>
      </c>
      <c r="AE255" s="26" t="str">
        <f t="shared" si="92"/>
        <v/>
      </c>
      <c r="AF255" s="26" t="str">
        <f t="shared" si="93"/>
        <v/>
      </c>
      <c r="AG255" s="26" t="str">
        <f t="shared" si="94"/>
        <v/>
      </c>
      <c r="AH255" s="26" t="str">
        <f t="shared" si="95"/>
        <v/>
      </c>
      <c r="AI255" s="26" t="str">
        <f t="shared" si="96"/>
        <v/>
      </c>
      <c r="AJ255" s="26" t="str">
        <f t="shared" si="97"/>
        <v/>
      </c>
      <c r="AK255" s="26" t="str">
        <f t="shared" si="98"/>
        <v/>
      </c>
      <c r="AL255" s="26" t="str">
        <f t="shared" si="99"/>
        <v/>
      </c>
      <c r="AM255" s="26" t="str">
        <f t="shared" si="100"/>
        <v/>
      </c>
      <c r="AN255" s="26">
        <f t="shared" si="101"/>
        <v>1</v>
      </c>
      <c r="AO255" s="26">
        <f t="shared" si="107"/>
        <v>169</v>
      </c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</row>
    <row r="256" spans="1:64" s="31" customFormat="1" x14ac:dyDescent="0.35">
      <c r="A256" s="31" t="s">
        <v>102</v>
      </c>
      <c r="B256" s="32">
        <v>44080</v>
      </c>
      <c r="D256" s="31" t="str">
        <f t="shared" si="102"/>
        <v/>
      </c>
      <c r="E256" s="33"/>
      <c r="F256" s="33"/>
      <c r="G256" s="33">
        <v>0.33680555555555602</v>
      </c>
      <c r="H256" s="33">
        <v>0.5</v>
      </c>
      <c r="I256" s="33">
        <v>0.54513888888888895</v>
      </c>
      <c r="J256" s="33">
        <f t="shared" si="108"/>
        <v>4.5138888888888951E-2</v>
      </c>
      <c r="K256" s="33">
        <v>0.70833333333333304</v>
      </c>
      <c r="L256" s="33"/>
      <c r="M256" s="33"/>
      <c r="N256" s="33">
        <f t="shared" si="103"/>
        <v>0.32638888888888806</v>
      </c>
      <c r="O256" s="33">
        <f t="shared" si="109"/>
        <v>0</v>
      </c>
      <c r="P256" s="33">
        <f t="shared" si="110"/>
        <v>0.32638888888888806</v>
      </c>
      <c r="Q256" s="33">
        <f t="shared" si="111"/>
        <v>0</v>
      </c>
      <c r="R256" s="34">
        <f t="shared" si="112"/>
        <v>-8.3266726846886741E-16</v>
      </c>
      <c r="S256" s="34">
        <f t="shared" si="113"/>
        <v>-2.0733414984874798E-13</v>
      </c>
      <c r="T256" s="34">
        <f t="shared" si="114"/>
        <v>-2.0733414984874798E-13</v>
      </c>
      <c r="U256" s="33">
        <f t="shared" si="115"/>
        <v>0</v>
      </c>
      <c r="V256" s="35"/>
      <c r="W256" s="47">
        <f t="shared" si="104"/>
        <v>0</v>
      </c>
      <c r="X256" s="49">
        <f t="shared" si="105"/>
        <v>0</v>
      </c>
      <c r="Y256" s="36" t="str">
        <f t="shared" si="116"/>
        <v>non</v>
      </c>
      <c r="AB256" s="33">
        <f t="shared" si="106"/>
        <v>0</v>
      </c>
      <c r="AE256" s="37" t="str">
        <f t="shared" si="92"/>
        <v/>
      </c>
      <c r="AF256" s="37" t="str">
        <f t="shared" si="93"/>
        <v/>
      </c>
      <c r="AG256" s="37" t="str">
        <f t="shared" si="94"/>
        <v/>
      </c>
      <c r="AH256" s="37" t="str">
        <f t="shared" si="95"/>
        <v/>
      </c>
      <c r="AI256" s="37" t="str">
        <f t="shared" si="96"/>
        <v/>
      </c>
      <c r="AJ256" s="37" t="str">
        <f t="shared" si="97"/>
        <v/>
      </c>
      <c r="AK256" s="37" t="str">
        <f t="shared" si="98"/>
        <v/>
      </c>
      <c r="AL256" s="37" t="str">
        <f t="shared" si="99"/>
        <v/>
      </c>
      <c r="AM256" s="37" t="str">
        <f t="shared" si="100"/>
        <v/>
      </c>
      <c r="AN256" s="37">
        <f t="shared" si="101"/>
        <v>0</v>
      </c>
      <c r="AO256" s="37">
        <f t="shared" si="107"/>
        <v>169</v>
      </c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</row>
    <row r="257" spans="1:64" s="31" customFormat="1" x14ac:dyDescent="0.35">
      <c r="A257" s="31" t="s">
        <v>103</v>
      </c>
      <c r="B257" s="32">
        <v>44081</v>
      </c>
      <c r="D257" s="31" t="str">
        <f t="shared" si="102"/>
        <v/>
      </c>
      <c r="E257" s="33"/>
      <c r="F257" s="33"/>
      <c r="G257" s="33">
        <v>0.33680555555555602</v>
      </c>
      <c r="H257" s="33">
        <v>0.5</v>
      </c>
      <c r="I257" s="33">
        <v>0.54513888888888895</v>
      </c>
      <c r="J257" s="33">
        <f t="shared" si="108"/>
        <v>4.5138888888888951E-2</v>
      </c>
      <c r="K257" s="33">
        <v>0.70833333333333304</v>
      </c>
      <c r="L257" s="33"/>
      <c r="M257" s="33"/>
      <c r="N257" s="33">
        <f t="shared" si="103"/>
        <v>0.32638888888888806</v>
      </c>
      <c r="O257" s="33">
        <f t="shared" si="109"/>
        <v>0</v>
      </c>
      <c r="P257" s="33">
        <f t="shared" si="110"/>
        <v>0.32638888888888806</v>
      </c>
      <c r="Q257" s="33">
        <f t="shared" si="111"/>
        <v>0</v>
      </c>
      <c r="R257" s="34">
        <f t="shared" si="112"/>
        <v>-8.3266726846886741E-16</v>
      </c>
      <c r="S257" s="34">
        <f t="shared" si="113"/>
        <v>-2.0816681711721685E-13</v>
      </c>
      <c r="T257" s="34">
        <f t="shared" si="114"/>
        <v>-2.0816681711721685E-13</v>
      </c>
      <c r="U257" s="33">
        <f t="shared" si="115"/>
        <v>0</v>
      </c>
      <c r="V257" s="35"/>
      <c r="W257" s="47">
        <f t="shared" si="104"/>
        <v>0</v>
      </c>
      <c r="X257" s="49">
        <f t="shared" si="105"/>
        <v>0</v>
      </c>
      <c r="Y257" s="36" t="str">
        <f t="shared" si="116"/>
        <v>non</v>
      </c>
      <c r="AB257" s="33">
        <f t="shared" si="106"/>
        <v>0</v>
      </c>
      <c r="AE257" s="37" t="str">
        <f t="shared" si="92"/>
        <v/>
      </c>
      <c r="AF257" s="37" t="str">
        <f t="shared" si="93"/>
        <v/>
      </c>
      <c r="AG257" s="37" t="str">
        <f t="shared" si="94"/>
        <v/>
      </c>
      <c r="AH257" s="37" t="str">
        <f t="shared" si="95"/>
        <v/>
      </c>
      <c r="AI257" s="37" t="str">
        <f t="shared" si="96"/>
        <v/>
      </c>
      <c r="AJ257" s="37" t="str">
        <f t="shared" si="97"/>
        <v/>
      </c>
      <c r="AK257" s="37" t="str">
        <f t="shared" si="98"/>
        <v/>
      </c>
      <c r="AL257" s="37" t="str">
        <f t="shared" si="99"/>
        <v/>
      </c>
      <c r="AM257" s="37" t="str">
        <f t="shared" si="100"/>
        <v/>
      </c>
      <c r="AN257" s="37">
        <f t="shared" si="101"/>
        <v>0</v>
      </c>
      <c r="AO257" s="37">
        <f t="shared" si="107"/>
        <v>169</v>
      </c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</row>
    <row r="258" spans="1:64" s="25" customFormat="1" x14ac:dyDescent="0.35">
      <c r="A258" t="s">
        <v>104</v>
      </c>
      <c r="B258" s="1">
        <v>44082</v>
      </c>
      <c r="C258"/>
      <c r="D258" t="str">
        <f t="shared" si="102"/>
        <v/>
      </c>
      <c r="E258" s="5"/>
      <c r="F258" s="5"/>
      <c r="G258" s="5">
        <v>0.33680555555555602</v>
      </c>
      <c r="H258" s="5">
        <v>0.5</v>
      </c>
      <c r="I258" s="5">
        <v>0.54513888888888895</v>
      </c>
      <c r="J258" s="5">
        <f t="shared" si="108"/>
        <v>4.5138888888888951E-2</v>
      </c>
      <c r="K258" s="5">
        <v>0.70833333333333304</v>
      </c>
      <c r="L258" s="5"/>
      <c r="M258" s="5"/>
      <c r="N258" s="5">
        <f t="shared" si="103"/>
        <v>0.32638888888888806</v>
      </c>
      <c r="O258" s="5">
        <f t="shared" si="109"/>
        <v>0</v>
      </c>
      <c r="P258" s="24">
        <f t="shared" si="110"/>
        <v>0.32638888888888806</v>
      </c>
      <c r="Q258" s="5">
        <f t="shared" si="111"/>
        <v>0</v>
      </c>
      <c r="R258" s="7">
        <f t="shared" si="112"/>
        <v>-8.3266726846886741E-16</v>
      </c>
      <c r="S258" s="7">
        <f t="shared" si="113"/>
        <v>-2.0899948438568572E-13</v>
      </c>
      <c r="T258" s="7">
        <f t="shared" si="114"/>
        <v>-2.0899948438568572E-13</v>
      </c>
      <c r="U258" s="5">
        <f t="shared" si="115"/>
        <v>0</v>
      </c>
      <c r="V258" s="30"/>
      <c r="W258" s="46">
        <f t="shared" si="104"/>
        <v>0</v>
      </c>
      <c r="X258" s="48">
        <f t="shared" si="105"/>
        <v>0</v>
      </c>
      <c r="Y258" s="6" t="str">
        <f t="shared" si="116"/>
        <v>non</v>
      </c>
      <c r="Z258"/>
      <c r="AA258"/>
      <c r="AB258" s="5">
        <f t="shared" si="106"/>
        <v>0</v>
      </c>
      <c r="AC258"/>
      <c r="AD258"/>
      <c r="AE258" s="26" t="str">
        <f t="shared" si="92"/>
        <v/>
      </c>
      <c r="AF258" s="26" t="str">
        <f t="shared" si="93"/>
        <v/>
      </c>
      <c r="AG258" s="26" t="str">
        <f t="shared" si="94"/>
        <v/>
      </c>
      <c r="AH258" s="26" t="str">
        <f t="shared" si="95"/>
        <v/>
      </c>
      <c r="AI258" s="26" t="str">
        <f t="shared" si="96"/>
        <v/>
      </c>
      <c r="AJ258" s="26" t="str">
        <f t="shared" si="97"/>
        <v/>
      </c>
      <c r="AK258" s="26" t="str">
        <f t="shared" si="98"/>
        <v/>
      </c>
      <c r="AL258" s="26" t="str">
        <f t="shared" si="99"/>
        <v/>
      </c>
      <c r="AM258" s="26" t="str">
        <f t="shared" si="100"/>
        <v/>
      </c>
      <c r="AN258" s="26">
        <f t="shared" si="101"/>
        <v>1</v>
      </c>
      <c r="AO258" s="26">
        <f t="shared" si="107"/>
        <v>170</v>
      </c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/>
      <c r="BD258"/>
      <c r="BE258"/>
      <c r="BF258"/>
      <c r="BG258"/>
      <c r="BH258"/>
      <c r="BI258"/>
      <c r="BJ258"/>
      <c r="BK258"/>
      <c r="BL258"/>
    </row>
    <row r="259" spans="1:64" x14ac:dyDescent="0.35">
      <c r="A259" t="s">
        <v>98</v>
      </c>
      <c r="B259" s="1">
        <v>44083</v>
      </c>
      <c r="D259" t="str">
        <f t="shared" si="102"/>
        <v/>
      </c>
      <c r="E259" s="5"/>
      <c r="F259" s="5"/>
      <c r="G259" s="5">
        <v>0.33680555555555602</v>
      </c>
      <c r="H259" s="5">
        <v>0.5</v>
      </c>
      <c r="I259" s="5">
        <v>0.54513888888888895</v>
      </c>
      <c r="J259" s="5">
        <f t="shared" si="108"/>
        <v>4.5138888888888951E-2</v>
      </c>
      <c r="K259" s="5">
        <v>0.70833333333333304</v>
      </c>
      <c r="L259" s="5"/>
      <c r="M259" s="5"/>
      <c r="N259" s="5">
        <f t="shared" si="103"/>
        <v>0.32638888888888806</v>
      </c>
      <c r="O259" s="5">
        <f t="shared" si="109"/>
        <v>0</v>
      </c>
      <c r="P259" s="24">
        <f t="shared" si="110"/>
        <v>0.32638888888888806</v>
      </c>
      <c r="Q259" s="5">
        <f t="shared" si="111"/>
        <v>0</v>
      </c>
      <c r="R259" s="7">
        <f t="shared" si="112"/>
        <v>-8.3266726846886741E-16</v>
      </c>
      <c r="S259" s="7">
        <f t="shared" si="113"/>
        <v>-2.0983215165415459E-13</v>
      </c>
      <c r="T259" s="7">
        <f t="shared" si="114"/>
        <v>-2.0983215165415459E-13</v>
      </c>
      <c r="U259" s="5">
        <f t="shared" si="115"/>
        <v>0</v>
      </c>
      <c r="V259" s="30"/>
      <c r="W259" s="46">
        <f t="shared" si="104"/>
        <v>0</v>
      </c>
      <c r="X259" s="48">
        <f t="shared" si="105"/>
        <v>0</v>
      </c>
      <c r="Y259" s="6" t="str">
        <f t="shared" si="116"/>
        <v>non</v>
      </c>
      <c r="AB259" s="5">
        <f t="shared" si="106"/>
        <v>0</v>
      </c>
      <c r="AE259" s="26" t="str">
        <f t="shared" si="92"/>
        <v/>
      </c>
      <c r="AF259" s="26" t="str">
        <f t="shared" si="93"/>
        <v/>
      </c>
      <c r="AG259" s="26" t="str">
        <f t="shared" si="94"/>
        <v/>
      </c>
      <c r="AH259" s="26" t="str">
        <f t="shared" si="95"/>
        <v/>
      </c>
      <c r="AI259" s="26" t="str">
        <f t="shared" si="96"/>
        <v/>
      </c>
      <c r="AJ259" s="26" t="str">
        <f t="shared" si="97"/>
        <v/>
      </c>
      <c r="AK259" s="26" t="str">
        <f t="shared" si="98"/>
        <v/>
      </c>
      <c r="AL259" s="26" t="str">
        <f t="shared" si="99"/>
        <v/>
      </c>
      <c r="AM259" s="26" t="str">
        <f t="shared" si="100"/>
        <v/>
      </c>
      <c r="AN259" s="26">
        <f t="shared" si="101"/>
        <v>1</v>
      </c>
      <c r="AO259" s="26">
        <f t="shared" si="107"/>
        <v>171</v>
      </c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</row>
    <row r="260" spans="1:64" x14ac:dyDescent="0.35">
      <c r="A260" t="s">
        <v>99</v>
      </c>
      <c r="B260" s="1">
        <v>44084</v>
      </c>
      <c r="D260" t="str">
        <f t="shared" si="102"/>
        <v/>
      </c>
      <c r="E260" s="5"/>
      <c r="F260" s="5"/>
      <c r="G260" s="5">
        <v>0.33680555555555602</v>
      </c>
      <c r="H260" s="5">
        <v>0.5</v>
      </c>
      <c r="I260" s="5">
        <v>0.54513888888888895</v>
      </c>
      <c r="J260" s="5">
        <f t="shared" si="108"/>
        <v>4.5138888888888951E-2</v>
      </c>
      <c r="K260" s="5">
        <v>0.70833333333333304</v>
      </c>
      <c r="L260" s="5"/>
      <c r="M260" s="5"/>
      <c r="N260" s="5">
        <f t="shared" si="103"/>
        <v>0.32638888888888806</v>
      </c>
      <c r="O260" s="5">
        <f t="shared" si="109"/>
        <v>0</v>
      </c>
      <c r="P260" s="24">
        <f t="shared" si="110"/>
        <v>0.32638888888888806</v>
      </c>
      <c r="Q260" s="5">
        <f t="shared" si="111"/>
        <v>0</v>
      </c>
      <c r="R260" s="7">
        <f t="shared" si="112"/>
        <v>-8.3266726846886741E-16</v>
      </c>
      <c r="S260" s="7">
        <f t="shared" si="113"/>
        <v>-2.1066481892262345E-13</v>
      </c>
      <c r="T260" s="7">
        <f t="shared" si="114"/>
        <v>-2.1066481892262345E-13</v>
      </c>
      <c r="U260" s="5">
        <f t="shared" si="115"/>
        <v>0</v>
      </c>
      <c r="V260" s="30"/>
      <c r="W260" s="46">
        <f t="shared" si="104"/>
        <v>0</v>
      </c>
      <c r="X260" s="48">
        <f t="shared" si="105"/>
        <v>0</v>
      </c>
      <c r="Y260" s="6" t="str">
        <f t="shared" si="116"/>
        <v>non</v>
      </c>
      <c r="AB260" s="5">
        <f t="shared" si="106"/>
        <v>0</v>
      </c>
      <c r="AE260" s="26" t="str">
        <f t="shared" si="92"/>
        <v/>
      </c>
      <c r="AF260" s="26" t="str">
        <f t="shared" si="93"/>
        <v/>
      </c>
      <c r="AG260" s="26" t="str">
        <f t="shared" si="94"/>
        <v/>
      </c>
      <c r="AH260" s="26" t="str">
        <f t="shared" si="95"/>
        <v/>
      </c>
      <c r="AI260" s="26" t="str">
        <f t="shared" si="96"/>
        <v/>
      </c>
      <c r="AJ260" s="26" t="str">
        <f t="shared" si="97"/>
        <v/>
      </c>
      <c r="AK260" s="26" t="str">
        <f t="shared" si="98"/>
        <v/>
      </c>
      <c r="AL260" s="26" t="str">
        <f t="shared" si="99"/>
        <v/>
      </c>
      <c r="AM260" s="26" t="str">
        <f t="shared" si="100"/>
        <v/>
      </c>
      <c r="AN260" s="26">
        <f t="shared" si="101"/>
        <v>1</v>
      </c>
      <c r="AO260" s="26">
        <f t="shared" si="107"/>
        <v>172</v>
      </c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</row>
    <row r="261" spans="1:64" x14ac:dyDescent="0.35">
      <c r="A261" t="s">
        <v>100</v>
      </c>
      <c r="B261" s="1">
        <v>44085</v>
      </c>
      <c r="D261" t="str">
        <f t="shared" si="102"/>
        <v/>
      </c>
      <c r="E261" s="5"/>
      <c r="F261" s="5"/>
      <c r="G261" s="5">
        <v>0.33680555555555602</v>
      </c>
      <c r="H261" s="5">
        <v>0.5</v>
      </c>
      <c r="I261" s="5">
        <v>0.54513888888888895</v>
      </c>
      <c r="J261" s="5">
        <f t="shared" si="108"/>
        <v>4.5138888888888951E-2</v>
      </c>
      <c r="K261" s="5">
        <v>0.70833333333333304</v>
      </c>
      <c r="L261" s="5"/>
      <c r="M261" s="5"/>
      <c r="N261" s="5">
        <f t="shared" si="103"/>
        <v>0.32638888888888806</v>
      </c>
      <c r="O261" s="5">
        <f t="shared" si="109"/>
        <v>0</v>
      </c>
      <c r="P261" s="24">
        <f t="shared" si="110"/>
        <v>0.32638888888888806</v>
      </c>
      <c r="Q261" s="5">
        <f t="shared" si="111"/>
        <v>0</v>
      </c>
      <c r="R261" s="7">
        <f t="shared" si="112"/>
        <v>-8.3266726846886741E-16</v>
      </c>
      <c r="S261" s="7">
        <f t="shared" si="113"/>
        <v>-2.1149748619109232E-13</v>
      </c>
      <c r="T261" s="7">
        <f t="shared" si="114"/>
        <v>-2.1149748619109232E-13</v>
      </c>
      <c r="U261" s="5">
        <f t="shared" si="115"/>
        <v>0</v>
      </c>
      <c r="V261" s="30"/>
      <c r="W261" s="46">
        <f t="shared" si="104"/>
        <v>0</v>
      </c>
      <c r="X261" s="48">
        <f t="shared" si="105"/>
        <v>0</v>
      </c>
      <c r="Y261" s="6" t="str">
        <f t="shared" si="116"/>
        <v>non</v>
      </c>
      <c r="AB261" s="5">
        <f t="shared" si="106"/>
        <v>0</v>
      </c>
      <c r="AE261" s="26" t="str">
        <f t="shared" si="92"/>
        <v/>
      </c>
      <c r="AF261" s="26" t="str">
        <f t="shared" si="93"/>
        <v/>
      </c>
      <c r="AG261" s="26" t="str">
        <f t="shared" si="94"/>
        <v/>
      </c>
      <c r="AH261" s="26" t="str">
        <f t="shared" si="95"/>
        <v/>
      </c>
      <c r="AI261" s="26" t="str">
        <f t="shared" si="96"/>
        <v/>
      </c>
      <c r="AJ261" s="26" t="str">
        <f t="shared" si="97"/>
        <v/>
      </c>
      <c r="AK261" s="26" t="str">
        <f t="shared" si="98"/>
        <v/>
      </c>
      <c r="AL261" s="26" t="str">
        <f t="shared" si="99"/>
        <v/>
      </c>
      <c r="AM261" s="26" t="str">
        <f t="shared" si="100"/>
        <v/>
      </c>
      <c r="AN261" s="26">
        <f t="shared" si="101"/>
        <v>1</v>
      </c>
      <c r="AO261" s="26">
        <f t="shared" si="107"/>
        <v>173</v>
      </c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</row>
    <row r="262" spans="1:64" x14ac:dyDescent="0.35">
      <c r="A262" t="s">
        <v>101</v>
      </c>
      <c r="B262" s="1">
        <v>44086</v>
      </c>
      <c r="D262" t="str">
        <f t="shared" si="102"/>
        <v/>
      </c>
      <c r="E262" s="5"/>
      <c r="F262" s="5"/>
      <c r="G262" s="5">
        <v>0.33680555555555602</v>
      </c>
      <c r="H262" s="5">
        <v>0.5</v>
      </c>
      <c r="I262" s="5">
        <v>0.54513888888888895</v>
      </c>
      <c r="J262" s="5">
        <f t="shared" si="108"/>
        <v>4.5138888888888951E-2</v>
      </c>
      <c r="K262" s="5">
        <v>0.70833333333333304</v>
      </c>
      <c r="L262" s="5"/>
      <c r="M262" s="5"/>
      <c r="N262" s="5">
        <f t="shared" si="103"/>
        <v>0.32638888888888806</v>
      </c>
      <c r="O262" s="5">
        <f t="shared" si="109"/>
        <v>0</v>
      </c>
      <c r="P262" s="24">
        <f t="shared" si="110"/>
        <v>0.32638888888888806</v>
      </c>
      <c r="Q262" s="5">
        <f t="shared" si="111"/>
        <v>0</v>
      </c>
      <c r="R262" s="7">
        <f t="shared" si="112"/>
        <v>-8.3266726846886741E-16</v>
      </c>
      <c r="S262" s="7">
        <f t="shared" si="113"/>
        <v>-2.1233015345956119E-13</v>
      </c>
      <c r="T262" s="7">
        <f t="shared" si="114"/>
        <v>-2.1233015345956119E-13</v>
      </c>
      <c r="U262" s="5">
        <f t="shared" si="115"/>
        <v>0</v>
      </c>
      <c r="V262" s="30"/>
      <c r="W262" s="46">
        <f t="shared" si="104"/>
        <v>0</v>
      </c>
      <c r="X262" s="48">
        <f t="shared" si="105"/>
        <v>0</v>
      </c>
      <c r="Y262" s="6" t="str">
        <f t="shared" si="116"/>
        <v>non</v>
      </c>
      <c r="AB262" s="5">
        <f t="shared" si="106"/>
        <v>0</v>
      </c>
      <c r="AE262" s="26" t="str">
        <f t="shared" si="92"/>
        <v/>
      </c>
      <c r="AF262" s="26" t="str">
        <f t="shared" si="93"/>
        <v/>
      </c>
      <c r="AG262" s="26" t="str">
        <f t="shared" si="94"/>
        <v/>
      </c>
      <c r="AH262" s="26" t="str">
        <f t="shared" si="95"/>
        <v/>
      </c>
      <c r="AI262" s="26" t="str">
        <f t="shared" si="96"/>
        <v/>
      </c>
      <c r="AJ262" s="26" t="str">
        <f t="shared" si="97"/>
        <v/>
      </c>
      <c r="AK262" s="26" t="str">
        <f t="shared" si="98"/>
        <v/>
      </c>
      <c r="AL262" s="26" t="str">
        <f t="shared" si="99"/>
        <v/>
      </c>
      <c r="AM262" s="26" t="str">
        <f t="shared" si="100"/>
        <v/>
      </c>
      <c r="AN262" s="26">
        <f t="shared" si="101"/>
        <v>1</v>
      </c>
      <c r="AO262" s="26">
        <f t="shared" si="107"/>
        <v>174</v>
      </c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</row>
    <row r="263" spans="1:64" s="31" customFormat="1" x14ac:dyDescent="0.35">
      <c r="A263" s="31" t="s">
        <v>102</v>
      </c>
      <c r="B263" s="32">
        <v>44087</v>
      </c>
      <c r="D263" s="31" t="str">
        <f t="shared" si="102"/>
        <v/>
      </c>
      <c r="E263" s="33"/>
      <c r="F263" s="33"/>
      <c r="G263" s="33">
        <v>0.33680555555555602</v>
      </c>
      <c r="H263" s="33">
        <v>0.5</v>
      </c>
      <c r="I263" s="33">
        <v>0.54513888888888895</v>
      </c>
      <c r="J263" s="33">
        <f t="shared" si="108"/>
        <v>4.5138888888888951E-2</v>
      </c>
      <c r="K263" s="33">
        <v>0.70833333333333304</v>
      </c>
      <c r="L263" s="33"/>
      <c r="M263" s="33"/>
      <c r="N263" s="33">
        <f t="shared" si="103"/>
        <v>0.32638888888888806</v>
      </c>
      <c r="O263" s="33">
        <f t="shared" si="109"/>
        <v>0</v>
      </c>
      <c r="P263" s="33">
        <f t="shared" si="110"/>
        <v>0.32638888888888806</v>
      </c>
      <c r="Q263" s="33">
        <f t="shared" si="111"/>
        <v>0</v>
      </c>
      <c r="R263" s="34">
        <f t="shared" si="112"/>
        <v>-8.3266726846886741E-16</v>
      </c>
      <c r="S263" s="34">
        <f t="shared" si="113"/>
        <v>-2.1316282072803006E-13</v>
      </c>
      <c r="T263" s="34">
        <f t="shared" si="114"/>
        <v>-2.1316282072803006E-13</v>
      </c>
      <c r="U263" s="33">
        <f t="shared" si="115"/>
        <v>0</v>
      </c>
      <c r="V263" s="35"/>
      <c r="W263" s="47">
        <f t="shared" si="104"/>
        <v>0</v>
      </c>
      <c r="X263" s="49">
        <f t="shared" si="105"/>
        <v>0</v>
      </c>
      <c r="Y263" s="36" t="str">
        <f t="shared" si="116"/>
        <v>non</v>
      </c>
      <c r="AB263" s="33">
        <f t="shared" si="106"/>
        <v>0</v>
      </c>
      <c r="AE263" s="37" t="str">
        <f t="shared" si="92"/>
        <v/>
      </c>
      <c r="AF263" s="37" t="str">
        <f t="shared" si="93"/>
        <v/>
      </c>
      <c r="AG263" s="37" t="str">
        <f t="shared" si="94"/>
        <v/>
      </c>
      <c r="AH263" s="37" t="str">
        <f t="shared" si="95"/>
        <v/>
      </c>
      <c r="AI263" s="37" t="str">
        <f t="shared" si="96"/>
        <v/>
      </c>
      <c r="AJ263" s="37" t="str">
        <f t="shared" si="97"/>
        <v/>
      </c>
      <c r="AK263" s="37" t="str">
        <f t="shared" si="98"/>
        <v/>
      </c>
      <c r="AL263" s="37" t="str">
        <f t="shared" si="99"/>
        <v/>
      </c>
      <c r="AM263" s="37" t="str">
        <f t="shared" si="100"/>
        <v/>
      </c>
      <c r="AN263" s="37">
        <f t="shared" si="101"/>
        <v>0</v>
      </c>
      <c r="AO263" s="37">
        <f t="shared" si="107"/>
        <v>174</v>
      </c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</row>
    <row r="264" spans="1:64" s="31" customFormat="1" x14ac:dyDescent="0.35">
      <c r="A264" s="31" t="s">
        <v>103</v>
      </c>
      <c r="B264" s="32">
        <v>44088</v>
      </c>
      <c r="D264" s="31" t="str">
        <f t="shared" si="102"/>
        <v/>
      </c>
      <c r="E264" s="33"/>
      <c r="F264" s="33"/>
      <c r="G264" s="33">
        <v>0.33680555555555602</v>
      </c>
      <c r="H264" s="33">
        <v>0.5</v>
      </c>
      <c r="I264" s="33">
        <v>0.54513888888888895</v>
      </c>
      <c r="J264" s="33">
        <f t="shared" si="108"/>
        <v>4.5138888888888951E-2</v>
      </c>
      <c r="K264" s="33">
        <v>0.70833333333333304</v>
      </c>
      <c r="L264" s="33"/>
      <c r="M264" s="33"/>
      <c r="N264" s="33">
        <f t="shared" si="103"/>
        <v>0.32638888888888806</v>
      </c>
      <c r="O264" s="33">
        <f t="shared" si="109"/>
        <v>0</v>
      </c>
      <c r="P264" s="33">
        <f t="shared" si="110"/>
        <v>0.32638888888888806</v>
      </c>
      <c r="Q264" s="33">
        <f t="shared" si="111"/>
        <v>0</v>
      </c>
      <c r="R264" s="34">
        <f t="shared" si="112"/>
        <v>-8.3266726846886741E-16</v>
      </c>
      <c r="S264" s="34">
        <f t="shared" si="113"/>
        <v>-2.1399548799649892E-13</v>
      </c>
      <c r="T264" s="34">
        <f t="shared" si="114"/>
        <v>-2.1399548799649892E-13</v>
      </c>
      <c r="U264" s="33">
        <f t="shared" si="115"/>
        <v>0</v>
      </c>
      <c r="V264" s="35"/>
      <c r="W264" s="47">
        <f t="shared" si="104"/>
        <v>0</v>
      </c>
      <c r="X264" s="49">
        <f t="shared" si="105"/>
        <v>0</v>
      </c>
      <c r="Y264" s="36" t="str">
        <f t="shared" si="116"/>
        <v>non</v>
      </c>
      <c r="AB264" s="33">
        <f t="shared" si="106"/>
        <v>0</v>
      </c>
      <c r="AE264" s="37" t="str">
        <f t="shared" ref="AE264:AE327" si="117">IF(C264=$AE$1,IF(D264=$AE$1,1,0.5),IF(D264=$AE$1,0.5,""))</f>
        <v/>
      </c>
      <c r="AF264" s="37" t="str">
        <f t="shared" ref="AF264:AF327" si="118">IF(C264=$AF$1,IF(D264=$AF$1,1,0.5),IF(D264=$AF$1,0.5,""))</f>
        <v/>
      </c>
      <c r="AG264" s="37" t="str">
        <f t="shared" ref="AG264:AG327" si="119">IF(C264=$AG$1,IF(D264=$AG$1,1,0.5),IF(D264=$AG$1,0.5,IF(C264=$AG$2,IF(D264=$AG$2,1,0.5),IF(D264=$AG$2,0.5,""))))</f>
        <v/>
      </c>
      <c r="AH264" s="37" t="str">
        <f t="shared" ref="AH264:AH327" si="120">IF(C264=$AH$1,IF(D264=$AH$1,1,0.5),IF(D264=$AH$1,0.5,""))</f>
        <v/>
      </c>
      <c r="AI264" s="37" t="str">
        <f t="shared" ref="AI264:AI327" si="121">IF(C264=$AI$1,IF(D264=$AI$1,1,0.5),IF(D264=$AI$1,0.5,""))</f>
        <v/>
      </c>
      <c r="AJ264" s="37" t="str">
        <f t="shared" ref="AJ264:AJ327" si="122">IF(C264=$AJ$1,IF(D264=$AJ$1,1,0.5),IF(D264=$AJ$1,0.5,""))</f>
        <v/>
      </c>
      <c r="AK264" s="37" t="str">
        <f t="shared" ref="AK264:AK327" si="123">IF(C264=$AK$1,IF(D264=$AK$1,1,0.5),IF(D264=$AK$1,0.5,""))</f>
        <v/>
      </c>
      <c r="AL264" s="37" t="str">
        <f t="shared" ref="AL264:AL327" si="124">IF(C264=$AL$1,IF(D264=$AL$1,1,0.5),IF(D264=$AL$1,0.5,""))</f>
        <v/>
      </c>
      <c r="AM264" s="37" t="str">
        <f t="shared" ref="AM264:AM327" si="125">IF(C264=$AM$1,IF(D264=$AM$1,1,0.5),IF(D264=$AM$1,0.5,""))</f>
        <v/>
      </c>
      <c r="AN264" s="37">
        <f t="shared" ref="AN264:AN327" si="126">IF(A264="dimanche",0,IF(A264="samedi",0,IF(C264="férié",0,IF(COUNTBLANK(AF264:AM264)=0,1,1-SUM(AF264:AM264)))))</f>
        <v>0</v>
      </c>
      <c r="AO264" s="37">
        <f t="shared" si="107"/>
        <v>174</v>
      </c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</row>
    <row r="265" spans="1:64" s="25" customFormat="1" x14ac:dyDescent="0.35">
      <c r="A265" t="s">
        <v>104</v>
      </c>
      <c r="B265" s="1">
        <v>44089</v>
      </c>
      <c r="C265"/>
      <c r="D265" t="str">
        <f t="shared" ref="D265:D328" si="127">IF(C265="","",C265)</f>
        <v/>
      </c>
      <c r="E265" s="5"/>
      <c r="F265" s="5"/>
      <c r="G265" s="5">
        <v>0.33680555555555602</v>
      </c>
      <c r="H265" s="5">
        <v>0.5</v>
      </c>
      <c r="I265" s="5">
        <v>0.54513888888888895</v>
      </c>
      <c r="J265" s="5">
        <f t="shared" si="108"/>
        <v>4.5138888888888951E-2</v>
      </c>
      <c r="K265" s="5">
        <v>0.70833333333333304</v>
      </c>
      <c r="L265" s="5"/>
      <c r="M265" s="5"/>
      <c r="N265" s="5">
        <f t="shared" ref="N265:N328" si="128">IF(COUNTBLANK(G265:H265)=2,K265-I265,IF(COUNTBLANK(I265:K265)=3,H265-G265,IF(J265&gt;$N$2,K265-I265+H265-G265,K265-G265-$N$2)))</f>
        <v>0.32638888888888806</v>
      </c>
      <c r="O265" s="5">
        <f t="shared" si="109"/>
        <v>0</v>
      </c>
      <c r="P265" s="24">
        <f t="shared" si="110"/>
        <v>0.32638888888888806</v>
      </c>
      <c r="Q265" s="5">
        <f t="shared" si="111"/>
        <v>0</v>
      </c>
      <c r="R265" s="7">
        <f t="shared" si="112"/>
        <v>-8.3266726846886741E-16</v>
      </c>
      <c r="S265" s="7">
        <f t="shared" si="113"/>
        <v>-2.1482815526496779E-13</v>
      </c>
      <c r="T265" s="7">
        <f t="shared" si="114"/>
        <v>-2.1482815526496779E-13</v>
      </c>
      <c r="U265" s="5">
        <f t="shared" si="115"/>
        <v>0</v>
      </c>
      <c r="V265" s="30"/>
      <c r="W265" s="46">
        <f t="shared" ref="W265:W328" si="129">IF(C265=$AJ$1,-0.163194,0)+IF(D265=$AJ$1,-0.163194,0)+Q265*0.75</f>
        <v>0</v>
      </c>
      <c r="X265" s="48">
        <f t="shared" ref="X265:X328" si="130">X264+W265</f>
        <v>0</v>
      </c>
      <c r="Y265" s="6" t="str">
        <f t="shared" si="116"/>
        <v>non</v>
      </c>
      <c r="Z265"/>
      <c r="AA265"/>
      <c r="AB265" s="5">
        <f t="shared" ref="AB265:AB328" si="131">AB264+AA265*Z265</f>
        <v>0</v>
      </c>
      <c r="AC265"/>
      <c r="AD265"/>
      <c r="AE265" s="26" t="str">
        <f t="shared" si="117"/>
        <v/>
      </c>
      <c r="AF265" s="26" t="str">
        <f t="shared" si="118"/>
        <v/>
      </c>
      <c r="AG265" s="26" t="str">
        <f t="shared" si="119"/>
        <v/>
      </c>
      <c r="AH265" s="26" t="str">
        <f t="shared" si="120"/>
        <v/>
      </c>
      <c r="AI265" s="26" t="str">
        <f t="shared" si="121"/>
        <v/>
      </c>
      <c r="AJ265" s="26" t="str">
        <f t="shared" si="122"/>
        <v/>
      </c>
      <c r="AK265" s="26" t="str">
        <f t="shared" si="123"/>
        <v/>
      </c>
      <c r="AL265" s="26" t="str">
        <f t="shared" si="124"/>
        <v/>
      </c>
      <c r="AM265" s="26" t="str">
        <f t="shared" si="125"/>
        <v/>
      </c>
      <c r="AN265" s="26">
        <f t="shared" si="126"/>
        <v>1</v>
      </c>
      <c r="AO265" s="26">
        <f t="shared" ref="AO265:AO328" si="132">AO264+AN265</f>
        <v>175</v>
      </c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/>
      <c r="BD265"/>
      <c r="BE265"/>
      <c r="BF265"/>
      <c r="BG265"/>
      <c r="BH265"/>
      <c r="BI265"/>
      <c r="BJ265"/>
      <c r="BK265"/>
      <c r="BL265"/>
    </row>
    <row r="266" spans="1:64" x14ac:dyDescent="0.35">
      <c r="A266" t="s">
        <v>98</v>
      </c>
      <c r="B266" s="1">
        <v>44090</v>
      </c>
      <c r="D266" t="str">
        <f t="shared" si="127"/>
        <v/>
      </c>
      <c r="E266" s="5"/>
      <c r="F266" s="5"/>
      <c r="G266" s="5">
        <v>0.33680555555555602</v>
      </c>
      <c r="H266" s="5">
        <v>0.5</v>
      </c>
      <c r="I266" s="5">
        <v>0.54513888888888895</v>
      </c>
      <c r="J266" s="5">
        <f t="shared" si="108"/>
        <v>4.5138888888888951E-2</v>
      </c>
      <c r="K266" s="5">
        <v>0.70833333333333304</v>
      </c>
      <c r="L266" s="5"/>
      <c r="M266" s="5"/>
      <c r="N266" s="5">
        <f t="shared" si="128"/>
        <v>0.32638888888888806</v>
      </c>
      <c r="O266" s="5">
        <f t="shared" si="109"/>
        <v>0</v>
      </c>
      <c r="P266" s="24">
        <f t="shared" si="110"/>
        <v>0.32638888888888806</v>
      </c>
      <c r="Q266" s="5">
        <f t="shared" si="111"/>
        <v>0</v>
      </c>
      <c r="R266" s="7">
        <f t="shared" si="112"/>
        <v>-8.3266726846886741E-16</v>
      </c>
      <c r="S266" s="7">
        <f t="shared" si="113"/>
        <v>-2.1566082253343666E-13</v>
      </c>
      <c r="T266" s="7">
        <f t="shared" si="114"/>
        <v>-2.1566082253343666E-13</v>
      </c>
      <c r="U266" s="5">
        <f t="shared" si="115"/>
        <v>0</v>
      </c>
      <c r="V266" s="30"/>
      <c r="W266" s="46">
        <f t="shared" si="129"/>
        <v>0</v>
      </c>
      <c r="X266" s="48">
        <f t="shared" si="130"/>
        <v>0</v>
      </c>
      <c r="Y266" s="6" t="str">
        <f t="shared" si="116"/>
        <v>non</v>
      </c>
      <c r="AB266" s="5">
        <f t="shared" si="131"/>
        <v>0</v>
      </c>
      <c r="AE266" s="26" t="str">
        <f t="shared" si="117"/>
        <v/>
      </c>
      <c r="AF266" s="26" t="str">
        <f t="shared" si="118"/>
        <v/>
      </c>
      <c r="AG266" s="26" t="str">
        <f t="shared" si="119"/>
        <v/>
      </c>
      <c r="AH266" s="26" t="str">
        <f t="shared" si="120"/>
        <v/>
      </c>
      <c r="AI266" s="26" t="str">
        <f t="shared" si="121"/>
        <v/>
      </c>
      <c r="AJ266" s="26" t="str">
        <f t="shared" si="122"/>
        <v/>
      </c>
      <c r="AK266" s="26" t="str">
        <f t="shared" si="123"/>
        <v/>
      </c>
      <c r="AL266" s="26" t="str">
        <f t="shared" si="124"/>
        <v/>
      </c>
      <c r="AM266" s="26" t="str">
        <f t="shared" si="125"/>
        <v/>
      </c>
      <c r="AN266" s="26">
        <f t="shared" si="126"/>
        <v>1</v>
      </c>
      <c r="AO266" s="26">
        <f t="shared" si="132"/>
        <v>176</v>
      </c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</row>
    <row r="267" spans="1:64" x14ac:dyDescent="0.35">
      <c r="A267" t="s">
        <v>99</v>
      </c>
      <c r="B267" s="1">
        <v>44091</v>
      </c>
      <c r="D267" t="str">
        <f t="shared" si="127"/>
        <v/>
      </c>
      <c r="E267" s="5"/>
      <c r="F267" s="5"/>
      <c r="G267" s="5">
        <v>0.33680555555555602</v>
      </c>
      <c r="H267" s="5">
        <v>0.5</v>
      </c>
      <c r="I267" s="5">
        <v>0.54513888888888895</v>
      </c>
      <c r="J267" s="5">
        <f t="shared" ref="J267:J330" si="133">IF(H267="","",I267-H267)</f>
        <v>4.5138888888888951E-2</v>
      </c>
      <c r="K267" s="5">
        <v>0.70833333333333304</v>
      </c>
      <c r="L267" s="5"/>
      <c r="M267" s="5"/>
      <c r="N267" s="5">
        <f t="shared" si="128"/>
        <v>0.32638888888888806</v>
      </c>
      <c r="O267" s="5">
        <f t="shared" ref="O267:O330" si="134">F267-E267+M267-L267</f>
        <v>0</v>
      </c>
      <c r="P267" s="24">
        <f t="shared" ref="P267:P330" si="135">IF(O267=0,N267,IF(N267&gt;$N$1,N267,IF(N267+O267&gt;$N$1,$N$1,N267=O267)))</f>
        <v>0.32638888888888806</v>
      </c>
      <c r="Q267" s="5">
        <f t="shared" ref="Q267:Q330" si="136">O267-(P267-N267)</f>
        <v>0</v>
      </c>
      <c r="R267" s="7">
        <f t="shared" ref="R267:R330" si="137">P267-$N$1</f>
        <v>-8.3266726846886741E-16</v>
      </c>
      <c r="S267" s="7">
        <f t="shared" ref="S267:S330" si="138">S266+P267-$N$1</f>
        <v>-2.1649348980190553E-13</v>
      </c>
      <c r="T267" s="7">
        <f t="shared" ref="T267:T330" si="139">S267-U267</f>
        <v>-2.1649348980190553E-13</v>
      </c>
      <c r="U267" s="5">
        <f t="shared" ref="U267:U330" si="140">V267/24</f>
        <v>0</v>
      </c>
      <c r="V267" s="30"/>
      <c r="W267" s="46">
        <f t="shared" si="129"/>
        <v>0</v>
      </c>
      <c r="X267" s="48">
        <f t="shared" si="130"/>
        <v>0</v>
      </c>
      <c r="Y267" s="6" t="str">
        <f t="shared" si="116"/>
        <v>non</v>
      </c>
      <c r="AB267" s="5">
        <f t="shared" si="131"/>
        <v>0</v>
      </c>
      <c r="AE267" s="26" t="str">
        <f t="shared" si="117"/>
        <v/>
      </c>
      <c r="AF267" s="26" t="str">
        <f t="shared" si="118"/>
        <v/>
      </c>
      <c r="AG267" s="26" t="str">
        <f t="shared" si="119"/>
        <v/>
      </c>
      <c r="AH267" s="26" t="str">
        <f t="shared" si="120"/>
        <v/>
      </c>
      <c r="AI267" s="26" t="str">
        <f t="shared" si="121"/>
        <v/>
      </c>
      <c r="AJ267" s="26" t="str">
        <f t="shared" si="122"/>
        <v/>
      </c>
      <c r="AK267" s="26" t="str">
        <f t="shared" si="123"/>
        <v/>
      </c>
      <c r="AL267" s="26" t="str">
        <f t="shared" si="124"/>
        <v/>
      </c>
      <c r="AM267" s="26" t="str">
        <f t="shared" si="125"/>
        <v/>
      </c>
      <c r="AN267" s="26">
        <f t="shared" si="126"/>
        <v>1</v>
      </c>
      <c r="AO267" s="26">
        <f t="shared" si="132"/>
        <v>177</v>
      </c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</row>
    <row r="268" spans="1:64" x14ac:dyDescent="0.35">
      <c r="A268" t="s">
        <v>100</v>
      </c>
      <c r="B268" s="1">
        <v>44092</v>
      </c>
      <c r="D268" t="str">
        <f t="shared" si="127"/>
        <v/>
      </c>
      <c r="E268" s="5"/>
      <c r="F268" s="5"/>
      <c r="G268" s="5">
        <v>0.33680555555555602</v>
      </c>
      <c r="H268" s="5">
        <v>0.5</v>
      </c>
      <c r="I268" s="5">
        <v>0.54513888888888895</v>
      </c>
      <c r="J268" s="5">
        <f t="shared" si="133"/>
        <v>4.5138888888888951E-2</v>
      </c>
      <c r="K268" s="5">
        <v>0.70833333333333304</v>
      </c>
      <c r="L268" s="5"/>
      <c r="M268" s="5"/>
      <c r="N268" s="5">
        <f t="shared" si="128"/>
        <v>0.32638888888888806</v>
      </c>
      <c r="O268" s="5">
        <f t="shared" si="134"/>
        <v>0</v>
      </c>
      <c r="P268" s="24">
        <f t="shared" si="135"/>
        <v>0.32638888888888806</v>
      </c>
      <c r="Q268" s="5">
        <f t="shared" si="136"/>
        <v>0</v>
      </c>
      <c r="R268" s="7">
        <f t="shared" si="137"/>
        <v>-8.3266726846886741E-16</v>
      </c>
      <c r="S268" s="7">
        <f t="shared" si="138"/>
        <v>-2.1732615707037439E-13</v>
      </c>
      <c r="T268" s="7">
        <f t="shared" si="139"/>
        <v>-2.1732615707037439E-13</v>
      </c>
      <c r="U268" s="5">
        <f t="shared" si="140"/>
        <v>0</v>
      </c>
      <c r="V268" s="30"/>
      <c r="W268" s="46">
        <f t="shared" si="129"/>
        <v>0</v>
      </c>
      <c r="X268" s="48">
        <f t="shared" si="130"/>
        <v>0</v>
      </c>
      <c r="Y268" s="6" t="str">
        <f t="shared" si="116"/>
        <v>non</v>
      </c>
      <c r="AB268" s="5">
        <f t="shared" si="131"/>
        <v>0</v>
      </c>
      <c r="AE268" s="26" t="str">
        <f t="shared" si="117"/>
        <v/>
      </c>
      <c r="AF268" s="26" t="str">
        <f t="shared" si="118"/>
        <v/>
      </c>
      <c r="AG268" s="26" t="str">
        <f t="shared" si="119"/>
        <v/>
      </c>
      <c r="AH268" s="26" t="str">
        <f t="shared" si="120"/>
        <v/>
      </c>
      <c r="AI268" s="26" t="str">
        <f t="shared" si="121"/>
        <v/>
      </c>
      <c r="AJ268" s="26" t="str">
        <f t="shared" si="122"/>
        <v/>
      </c>
      <c r="AK268" s="26" t="str">
        <f t="shared" si="123"/>
        <v/>
      </c>
      <c r="AL268" s="26" t="str">
        <f t="shared" si="124"/>
        <v/>
      </c>
      <c r="AM268" s="26" t="str">
        <f t="shared" si="125"/>
        <v/>
      </c>
      <c r="AN268" s="26">
        <f t="shared" si="126"/>
        <v>1</v>
      </c>
      <c r="AO268" s="26">
        <f t="shared" si="132"/>
        <v>178</v>
      </c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</row>
    <row r="269" spans="1:64" x14ac:dyDescent="0.35">
      <c r="A269" t="s">
        <v>101</v>
      </c>
      <c r="B269" s="1">
        <v>44093</v>
      </c>
      <c r="D269" t="str">
        <f t="shared" si="127"/>
        <v/>
      </c>
      <c r="E269" s="5"/>
      <c r="F269" s="5"/>
      <c r="G269" s="5">
        <v>0.33680555555555602</v>
      </c>
      <c r="H269" s="5">
        <v>0.5</v>
      </c>
      <c r="I269" s="5">
        <v>0.54513888888888895</v>
      </c>
      <c r="J269" s="5">
        <f t="shared" si="133"/>
        <v>4.5138888888888951E-2</v>
      </c>
      <c r="K269" s="5">
        <v>0.70833333333333304</v>
      </c>
      <c r="L269" s="5"/>
      <c r="M269" s="5"/>
      <c r="N269" s="5">
        <f t="shared" si="128"/>
        <v>0.32638888888888806</v>
      </c>
      <c r="O269" s="5">
        <f t="shared" si="134"/>
        <v>0</v>
      </c>
      <c r="P269" s="24">
        <f t="shared" si="135"/>
        <v>0.32638888888888806</v>
      </c>
      <c r="Q269" s="5">
        <f t="shared" si="136"/>
        <v>0</v>
      </c>
      <c r="R269" s="7">
        <f t="shared" si="137"/>
        <v>-8.3266726846886741E-16</v>
      </c>
      <c r="S269" s="7">
        <f t="shared" si="138"/>
        <v>-2.1815882433884326E-13</v>
      </c>
      <c r="T269" s="7">
        <f t="shared" si="139"/>
        <v>-2.1815882433884326E-13</v>
      </c>
      <c r="U269" s="5">
        <f t="shared" si="140"/>
        <v>0</v>
      </c>
      <c r="V269" s="30"/>
      <c r="W269" s="46">
        <f t="shared" si="129"/>
        <v>0</v>
      </c>
      <c r="X269" s="48">
        <f t="shared" si="130"/>
        <v>0</v>
      </c>
      <c r="Y269" s="6" t="str">
        <f t="shared" si="116"/>
        <v>non</v>
      </c>
      <c r="AB269" s="5">
        <f t="shared" si="131"/>
        <v>0</v>
      </c>
      <c r="AE269" s="26" t="str">
        <f t="shared" si="117"/>
        <v/>
      </c>
      <c r="AF269" s="26" t="str">
        <f t="shared" si="118"/>
        <v/>
      </c>
      <c r="AG269" s="26" t="str">
        <f t="shared" si="119"/>
        <v/>
      </c>
      <c r="AH269" s="26" t="str">
        <f t="shared" si="120"/>
        <v/>
      </c>
      <c r="AI269" s="26" t="str">
        <f t="shared" si="121"/>
        <v/>
      </c>
      <c r="AJ269" s="26" t="str">
        <f t="shared" si="122"/>
        <v/>
      </c>
      <c r="AK269" s="26" t="str">
        <f t="shared" si="123"/>
        <v/>
      </c>
      <c r="AL269" s="26" t="str">
        <f t="shared" si="124"/>
        <v/>
      </c>
      <c r="AM269" s="26" t="str">
        <f t="shared" si="125"/>
        <v/>
      </c>
      <c r="AN269" s="26">
        <f t="shared" si="126"/>
        <v>1</v>
      </c>
      <c r="AO269" s="26">
        <f t="shared" si="132"/>
        <v>179</v>
      </c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</row>
    <row r="270" spans="1:64" s="31" customFormat="1" x14ac:dyDescent="0.35">
      <c r="A270" s="31" t="s">
        <v>102</v>
      </c>
      <c r="B270" s="32">
        <v>44094</v>
      </c>
      <c r="D270" s="31" t="str">
        <f t="shared" si="127"/>
        <v/>
      </c>
      <c r="E270" s="33"/>
      <c r="F270" s="33"/>
      <c r="G270" s="33">
        <v>0.33680555555555602</v>
      </c>
      <c r="H270" s="33">
        <v>0.5</v>
      </c>
      <c r="I270" s="33">
        <v>0.54513888888888895</v>
      </c>
      <c r="J270" s="33">
        <f t="shared" si="133"/>
        <v>4.5138888888888951E-2</v>
      </c>
      <c r="K270" s="33">
        <v>0.70833333333333304</v>
      </c>
      <c r="L270" s="33"/>
      <c r="M270" s="33"/>
      <c r="N270" s="33">
        <f t="shared" si="128"/>
        <v>0.32638888888888806</v>
      </c>
      <c r="O270" s="33">
        <f t="shared" si="134"/>
        <v>0</v>
      </c>
      <c r="P270" s="33">
        <f t="shared" si="135"/>
        <v>0.32638888888888806</v>
      </c>
      <c r="Q270" s="33">
        <f t="shared" si="136"/>
        <v>0</v>
      </c>
      <c r="R270" s="34">
        <f t="shared" si="137"/>
        <v>-8.3266726846886741E-16</v>
      </c>
      <c r="S270" s="34">
        <f t="shared" si="138"/>
        <v>-2.1899149160731213E-13</v>
      </c>
      <c r="T270" s="34">
        <f t="shared" si="139"/>
        <v>-2.1899149160731213E-13</v>
      </c>
      <c r="U270" s="33">
        <f t="shared" si="140"/>
        <v>0</v>
      </c>
      <c r="V270" s="35"/>
      <c r="W270" s="47">
        <f t="shared" si="129"/>
        <v>0</v>
      </c>
      <c r="X270" s="49">
        <f t="shared" si="130"/>
        <v>0</v>
      </c>
      <c r="Y270" s="36" t="str">
        <f t="shared" si="116"/>
        <v>non</v>
      </c>
      <c r="AB270" s="33">
        <f t="shared" si="131"/>
        <v>0</v>
      </c>
      <c r="AE270" s="37" t="str">
        <f t="shared" si="117"/>
        <v/>
      </c>
      <c r="AF270" s="37" t="str">
        <f t="shared" si="118"/>
        <v/>
      </c>
      <c r="AG270" s="37" t="str">
        <f t="shared" si="119"/>
        <v/>
      </c>
      <c r="AH270" s="37" t="str">
        <f t="shared" si="120"/>
        <v/>
      </c>
      <c r="AI270" s="37" t="str">
        <f t="shared" si="121"/>
        <v/>
      </c>
      <c r="AJ270" s="37" t="str">
        <f t="shared" si="122"/>
        <v/>
      </c>
      <c r="AK270" s="37" t="str">
        <f t="shared" si="123"/>
        <v/>
      </c>
      <c r="AL270" s="37" t="str">
        <f t="shared" si="124"/>
        <v/>
      </c>
      <c r="AM270" s="37" t="str">
        <f t="shared" si="125"/>
        <v/>
      </c>
      <c r="AN270" s="37">
        <f t="shared" si="126"/>
        <v>0</v>
      </c>
      <c r="AO270" s="37">
        <f t="shared" si="132"/>
        <v>179</v>
      </c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</row>
    <row r="271" spans="1:64" s="31" customFormat="1" x14ac:dyDescent="0.35">
      <c r="A271" s="31" t="s">
        <v>103</v>
      </c>
      <c r="B271" s="32">
        <v>44095</v>
      </c>
      <c r="D271" s="31" t="str">
        <f t="shared" si="127"/>
        <v/>
      </c>
      <c r="E271" s="33"/>
      <c r="F271" s="33"/>
      <c r="G271" s="33">
        <v>0.33680555555555602</v>
      </c>
      <c r="H271" s="33">
        <v>0.5</v>
      </c>
      <c r="I271" s="33">
        <v>0.54513888888888895</v>
      </c>
      <c r="J271" s="33">
        <f t="shared" si="133"/>
        <v>4.5138888888888951E-2</v>
      </c>
      <c r="K271" s="33">
        <v>0.70833333333333304</v>
      </c>
      <c r="L271" s="33"/>
      <c r="M271" s="33"/>
      <c r="N271" s="33">
        <f t="shared" si="128"/>
        <v>0.32638888888888806</v>
      </c>
      <c r="O271" s="33">
        <f t="shared" si="134"/>
        <v>0</v>
      </c>
      <c r="P271" s="33">
        <f t="shared" si="135"/>
        <v>0.32638888888888806</v>
      </c>
      <c r="Q271" s="33">
        <f t="shared" si="136"/>
        <v>0</v>
      </c>
      <c r="R271" s="34">
        <f t="shared" si="137"/>
        <v>-8.3266726846886741E-16</v>
      </c>
      <c r="S271" s="34">
        <f t="shared" si="138"/>
        <v>-2.19824158875781E-13</v>
      </c>
      <c r="T271" s="34">
        <f t="shared" si="139"/>
        <v>-2.19824158875781E-13</v>
      </c>
      <c r="U271" s="33">
        <f t="shared" si="140"/>
        <v>0</v>
      </c>
      <c r="V271" s="35"/>
      <c r="W271" s="47">
        <f t="shared" si="129"/>
        <v>0</v>
      </c>
      <c r="X271" s="49">
        <f t="shared" si="130"/>
        <v>0</v>
      </c>
      <c r="Y271" s="36" t="str">
        <f t="shared" si="116"/>
        <v>non</v>
      </c>
      <c r="AB271" s="33">
        <f t="shared" si="131"/>
        <v>0</v>
      </c>
      <c r="AE271" s="37" t="str">
        <f t="shared" si="117"/>
        <v/>
      </c>
      <c r="AF271" s="37" t="str">
        <f t="shared" si="118"/>
        <v/>
      </c>
      <c r="AG271" s="37" t="str">
        <f t="shared" si="119"/>
        <v/>
      </c>
      <c r="AH271" s="37" t="str">
        <f t="shared" si="120"/>
        <v/>
      </c>
      <c r="AI271" s="37" t="str">
        <f t="shared" si="121"/>
        <v/>
      </c>
      <c r="AJ271" s="37" t="str">
        <f t="shared" si="122"/>
        <v/>
      </c>
      <c r="AK271" s="37" t="str">
        <f t="shared" si="123"/>
        <v/>
      </c>
      <c r="AL271" s="37" t="str">
        <f t="shared" si="124"/>
        <v/>
      </c>
      <c r="AM271" s="37" t="str">
        <f t="shared" si="125"/>
        <v/>
      </c>
      <c r="AN271" s="37">
        <f t="shared" si="126"/>
        <v>0</v>
      </c>
      <c r="AO271" s="37">
        <f t="shared" si="132"/>
        <v>179</v>
      </c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</row>
    <row r="272" spans="1:64" s="25" customFormat="1" x14ac:dyDescent="0.35">
      <c r="A272" t="s">
        <v>104</v>
      </c>
      <c r="B272" s="1">
        <v>44096</v>
      </c>
      <c r="C272"/>
      <c r="D272" t="str">
        <f t="shared" si="127"/>
        <v/>
      </c>
      <c r="E272" s="5"/>
      <c r="F272" s="5"/>
      <c r="G272" s="5">
        <v>0.33680555555555602</v>
      </c>
      <c r="H272" s="5">
        <v>0.5</v>
      </c>
      <c r="I272" s="5">
        <v>0.54513888888888895</v>
      </c>
      <c r="J272" s="5">
        <f t="shared" si="133"/>
        <v>4.5138888888888951E-2</v>
      </c>
      <c r="K272" s="5">
        <v>0.70833333333333304</v>
      </c>
      <c r="L272" s="5"/>
      <c r="M272" s="5"/>
      <c r="N272" s="5">
        <f t="shared" si="128"/>
        <v>0.32638888888888806</v>
      </c>
      <c r="O272" s="5">
        <f t="shared" si="134"/>
        <v>0</v>
      </c>
      <c r="P272" s="24">
        <f t="shared" si="135"/>
        <v>0.32638888888888806</v>
      </c>
      <c r="Q272" s="5">
        <f t="shared" si="136"/>
        <v>0</v>
      </c>
      <c r="R272" s="7">
        <f t="shared" si="137"/>
        <v>-8.3266726846886741E-16</v>
      </c>
      <c r="S272" s="7">
        <f t="shared" si="138"/>
        <v>-2.2065682614424986E-13</v>
      </c>
      <c r="T272" s="7">
        <f t="shared" si="139"/>
        <v>-2.2065682614424986E-13</v>
      </c>
      <c r="U272" s="5">
        <f t="shared" si="140"/>
        <v>0</v>
      </c>
      <c r="V272" s="30"/>
      <c r="W272" s="46">
        <f t="shared" si="129"/>
        <v>0</v>
      </c>
      <c r="X272" s="48">
        <f t="shared" si="130"/>
        <v>0</v>
      </c>
      <c r="Y272" s="6" t="str">
        <f t="shared" si="116"/>
        <v>non</v>
      </c>
      <c r="Z272"/>
      <c r="AA272"/>
      <c r="AB272" s="5">
        <f t="shared" si="131"/>
        <v>0</v>
      </c>
      <c r="AC272"/>
      <c r="AD272"/>
      <c r="AE272" s="26" t="str">
        <f t="shared" si="117"/>
        <v/>
      </c>
      <c r="AF272" s="26" t="str">
        <f t="shared" si="118"/>
        <v/>
      </c>
      <c r="AG272" s="26" t="str">
        <f t="shared" si="119"/>
        <v/>
      </c>
      <c r="AH272" s="26" t="str">
        <f t="shared" si="120"/>
        <v/>
      </c>
      <c r="AI272" s="26" t="str">
        <f t="shared" si="121"/>
        <v/>
      </c>
      <c r="AJ272" s="26" t="str">
        <f t="shared" si="122"/>
        <v/>
      </c>
      <c r="AK272" s="26" t="str">
        <f t="shared" si="123"/>
        <v/>
      </c>
      <c r="AL272" s="26" t="str">
        <f t="shared" si="124"/>
        <v/>
      </c>
      <c r="AM272" s="26" t="str">
        <f t="shared" si="125"/>
        <v/>
      </c>
      <c r="AN272" s="26">
        <f t="shared" si="126"/>
        <v>1</v>
      </c>
      <c r="AO272" s="26">
        <f t="shared" si="132"/>
        <v>180</v>
      </c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/>
      <c r="BD272"/>
      <c r="BE272"/>
      <c r="BF272"/>
      <c r="BG272"/>
      <c r="BH272"/>
      <c r="BI272"/>
      <c r="BJ272"/>
      <c r="BK272"/>
      <c r="BL272"/>
    </row>
    <row r="273" spans="1:64" x14ac:dyDescent="0.35">
      <c r="A273" t="s">
        <v>98</v>
      </c>
      <c r="B273" s="1">
        <v>44097</v>
      </c>
      <c r="D273" t="str">
        <f t="shared" si="127"/>
        <v/>
      </c>
      <c r="E273" s="5"/>
      <c r="F273" s="5"/>
      <c r="G273" s="5">
        <v>0.33680555555555602</v>
      </c>
      <c r="H273" s="5">
        <v>0.5</v>
      </c>
      <c r="I273" s="5">
        <v>0.54513888888888895</v>
      </c>
      <c r="J273" s="5">
        <f t="shared" si="133"/>
        <v>4.5138888888888951E-2</v>
      </c>
      <c r="K273" s="5">
        <v>0.70833333333333304</v>
      </c>
      <c r="L273" s="5"/>
      <c r="M273" s="5"/>
      <c r="N273" s="5">
        <f t="shared" si="128"/>
        <v>0.32638888888888806</v>
      </c>
      <c r="O273" s="5">
        <f t="shared" si="134"/>
        <v>0</v>
      </c>
      <c r="P273" s="24">
        <f t="shared" si="135"/>
        <v>0.32638888888888806</v>
      </c>
      <c r="Q273" s="5">
        <f t="shared" si="136"/>
        <v>0</v>
      </c>
      <c r="R273" s="7">
        <f t="shared" si="137"/>
        <v>-8.3266726846886741E-16</v>
      </c>
      <c r="S273" s="7">
        <f t="shared" si="138"/>
        <v>-2.2148949341271873E-13</v>
      </c>
      <c r="T273" s="7">
        <f t="shared" si="139"/>
        <v>-2.2148949341271873E-13</v>
      </c>
      <c r="U273" s="5">
        <f t="shared" si="140"/>
        <v>0</v>
      </c>
      <c r="V273" s="30"/>
      <c r="W273" s="46">
        <f t="shared" si="129"/>
        <v>0</v>
      </c>
      <c r="X273" s="48">
        <f t="shared" si="130"/>
        <v>0</v>
      </c>
      <c r="Y273" s="6" t="str">
        <f t="shared" si="116"/>
        <v>non</v>
      </c>
      <c r="AB273" s="5">
        <f t="shared" si="131"/>
        <v>0</v>
      </c>
      <c r="AE273" s="26" t="str">
        <f t="shared" si="117"/>
        <v/>
      </c>
      <c r="AF273" s="26" t="str">
        <f t="shared" si="118"/>
        <v/>
      </c>
      <c r="AG273" s="26" t="str">
        <f t="shared" si="119"/>
        <v/>
      </c>
      <c r="AH273" s="26" t="str">
        <f t="shared" si="120"/>
        <v/>
      </c>
      <c r="AI273" s="26" t="str">
        <f t="shared" si="121"/>
        <v/>
      </c>
      <c r="AJ273" s="26" t="str">
        <f t="shared" si="122"/>
        <v/>
      </c>
      <c r="AK273" s="26" t="str">
        <f t="shared" si="123"/>
        <v/>
      </c>
      <c r="AL273" s="26" t="str">
        <f t="shared" si="124"/>
        <v/>
      </c>
      <c r="AM273" s="26" t="str">
        <f t="shared" si="125"/>
        <v/>
      </c>
      <c r="AN273" s="26">
        <f t="shared" si="126"/>
        <v>1</v>
      </c>
      <c r="AO273" s="26">
        <f t="shared" si="132"/>
        <v>181</v>
      </c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</row>
    <row r="274" spans="1:64" x14ac:dyDescent="0.35">
      <c r="A274" t="s">
        <v>99</v>
      </c>
      <c r="B274" s="1">
        <v>44098</v>
      </c>
      <c r="D274" t="str">
        <f t="shared" si="127"/>
        <v/>
      </c>
      <c r="E274" s="5"/>
      <c r="F274" s="5"/>
      <c r="G274" s="5">
        <v>0.33680555555555602</v>
      </c>
      <c r="H274" s="5">
        <v>0.5</v>
      </c>
      <c r="I274" s="5">
        <v>0.54513888888888895</v>
      </c>
      <c r="J274" s="5">
        <f t="shared" si="133"/>
        <v>4.5138888888888951E-2</v>
      </c>
      <c r="K274" s="5">
        <v>0.70833333333333304</v>
      </c>
      <c r="L274" s="5"/>
      <c r="M274" s="5"/>
      <c r="N274" s="5">
        <f t="shared" si="128"/>
        <v>0.32638888888888806</v>
      </c>
      <c r="O274" s="5">
        <f t="shared" si="134"/>
        <v>0</v>
      </c>
      <c r="P274" s="24">
        <f t="shared" si="135"/>
        <v>0.32638888888888806</v>
      </c>
      <c r="Q274" s="5">
        <f t="shared" si="136"/>
        <v>0</v>
      </c>
      <c r="R274" s="7">
        <f t="shared" si="137"/>
        <v>-8.3266726846886741E-16</v>
      </c>
      <c r="S274" s="7">
        <f t="shared" si="138"/>
        <v>-2.223221606811876E-13</v>
      </c>
      <c r="T274" s="7">
        <f t="shared" si="139"/>
        <v>-2.223221606811876E-13</v>
      </c>
      <c r="U274" s="5">
        <f t="shared" si="140"/>
        <v>0</v>
      </c>
      <c r="V274" s="30"/>
      <c r="W274" s="46">
        <f t="shared" si="129"/>
        <v>0</v>
      </c>
      <c r="X274" s="48">
        <f t="shared" si="130"/>
        <v>0</v>
      </c>
      <c r="Y274" s="6" t="str">
        <f t="shared" si="116"/>
        <v>non</v>
      </c>
      <c r="AB274" s="5">
        <f t="shared" si="131"/>
        <v>0</v>
      </c>
      <c r="AE274" s="26" t="str">
        <f t="shared" si="117"/>
        <v/>
      </c>
      <c r="AF274" s="26" t="str">
        <f t="shared" si="118"/>
        <v/>
      </c>
      <c r="AG274" s="26" t="str">
        <f t="shared" si="119"/>
        <v/>
      </c>
      <c r="AH274" s="26" t="str">
        <f t="shared" si="120"/>
        <v/>
      </c>
      <c r="AI274" s="26" t="str">
        <f t="shared" si="121"/>
        <v/>
      </c>
      <c r="AJ274" s="26" t="str">
        <f t="shared" si="122"/>
        <v/>
      </c>
      <c r="AK274" s="26" t="str">
        <f t="shared" si="123"/>
        <v/>
      </c>
      <c r="AL274" s="26" t="str">
        <f t="shared" si="124"/>
        <v/>
      </c>
      <c r="AM274" s="26" t="str">
        <f t="shared" si="125"/>
        <v/>
      </c>
      <c r="AN274" s="26">
        <f t="shared" si="126"/>
        <v>1</v>
      </c>
      <c r="AO274" s="26">
        <f t="shared" si="132"/>
        <v>182</v>
      </c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</row>
    <row r="275" spans="1:64" x14ac:dyDescent="0.35">
      <c r="A275" t="s">
        <v>100</v>
      </c>
      <c r="B275" s="1">
        <v>44099</v>
      </c>
      <c r="D275" t="str">
        <f t="shared" si="127"/>
        <v/>
      </c>
      <c r="E275" s="5"/>
      <c r="F275" s="5"/>
      <c r="G275" s="5">
        <v>0.33680555555555602</v>
      </c>
      <c r="H275" s="5">
        <v>0.5</v>
      </c>
      <c r="I275" s="5">
        <v>0.54513888888888895</v>
      </c>
      <c r="J275" s="5">
        <f t="shared" si="133"/>
        <v>4.5138888888888951E-2</v>
      </c>
      <c r="K275" s="5">
        <v>0.70833333333333304</v>
      </c>
      <c r="L275" s="5"/>
      <c r="M275" s="5"/>
      <c r="N275" s="5">
        <f t="shared" si="128"/>
        <v>0.32638888888888806</v>
      </c>
      <c r="O275" s="5">
        <f t="shared" si="134"/>
        <v>0</v>
      </c>
      <c r="P275" s="24">
        <f t="shared" si="135"/>
        <v>0.32638888888888806</v>
      </c>
      <c r="Q275" s="5">
        <f t="shared" si="136"/>
        <v>0</v>
      </c>
      <c r="R275" s="7">
        <f t="shared" si="137"/>
        <v>-8.3266726846886741E-16</v>
      </c>
      <c r="S275" s="7">
        <f t="shared" si="138"/>
        <v>-2.2315482794965646E-13</v>
      </c>
      <c r="T275" s="7">
        <f t="shared" si="139"/>
        <v>-2.2315482794965646E-13</v>
      </c>
      <c r="U275" s="5">
        <f t="shared" si="140"/>
        <v>0</v>
      </c>
      <c r="V275" s="30"/>
      <c r="W275" s="46">
        <f t="shared" si="129"/>
        <v>0</v>
      </c>
      <c r="X275" s="48">
        <f t="shared" si="130"/>
        <v>0</v>
      </c>
      <c r="Y275" s="6" t="str">
        <f t="shared" si="116"/>
        <v>non</v>
      </c>
      <c r="AB275" s="5">
        <f t="shared" si="131"/>
        <v>0</v>
      </c>
      <c r="AE275" s="26" t="str">
        <f t="shared" si="117"/>
        <v/>
      </c>
      <c r="AF275" s="26" t="str">
        <f t="shared" si="118"/>
        <v/>
      </c>
      <c r="AG275" s="26" t="str">
        <f t="shared" si="119"/>
        <v/>
      </c>
      <c r="AH275" s="26" t="str">
        <f t="shared" si="120"/>
        <v/>
      </c>
      <c r="AI275" s="26" t="str">
        <f t="shared" si="121"/>
        <v/>
      </c>
      <c r="AJ275" s="26" t="str">
        <f t="shared" si="122"/>
        <v/>
      </c>
      <c r="AK275" s="26" t="str">
        <f t="shared" si="123"/>
        <v/>
      </c>
      <c r="AL275" s="26" t="str">
        <f t="shared" si="124"/>
        <v/>
      </c>
      <c r="AM275" s="26" t="str">
        <f t="shared" si="125"/>
        <v/>
      </c>
      <c r="AN275" s="26">
        <f t="shared" si="126"/>
        <v>1</v>
      </c>
      <c r="AO275" s="26">
        <f t="shared" si="132"/>
        <v>183</v>
      </c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</row>
    <row r="276" spans="1:64" x14ac:dyDescent="0.35">
      <c r="A276" t="s">
        <v>101</v>
      </c>
      <c r="B276" s="1">
        <v>44100</v>
      </c>
      <c r="D276" t="str">
        <f t="shared" si="127"/>
        <v/>
      </c>
      <c r="E276" s="5"/>
      <c r="F276" s="5"/>
      <c r="G276" s="5">
        <v>0.33680555555555602</v>
      </c>
      <c r="H276" s="5">
        <v>0.5</v>
      </c>
      <c r="I276" s="5">
        <v>0.54513888888888895</v>
      </c>
      <c r="J276" s="5">
        <f t="shared" si="133"/>
        <v>4.5138888888888951E-2</v>
      </c>
      <c r="K276" s="5">
        <v>0.70833333333333304</v>
      </c>
      <c r="L276" s="5"/>
      <c r="M276" s="5"/>
      <c r="N276" s="5">
        <f t="shared" si="128"/>
        <v>0.32638888888888806</v>
      </c>
      <c r="O276" s="5">
        <f t="shared" si="134"/>
        <v>0</v>
      </c>
      <c r="P276" s="24">
        <f t="shared" si="135"/>
        <v>0.32638888888888806</v>
      </c>
      <c r="Q276" s="5">
        <f t="shared" si="136"/>
        <v>0</v>
      </c>
      <c r="R276" s="7">
        <f t="shared" si="137"/>
        <v>-8.3266726846886741E-16</v>
      </c>
      <c r="S276" s="7">
        <f t="shared" si="138"/>
        <v>-2.2398749521812533E-13</v>
      </c>
      <c r="T276" s="7">
        <f t="shared" si="139"/>
        <v>-2.2398749521812533E-13</v>
      </c>
      <c r="U276" s="5">
        <f t="shared" si="140"/>
        <v>0</v>
      </c>
      <c r="V276" s="30"/>
      <c r="W276" s="46">
        <f t="shared" si="129"/>
        <v>0</v>
      </c>
      <c r="X276" s="48">
        <f t="shared" si="130"/>
        <v>0</v>
      </c>
      <c r="Y276" s="6" t="str">
        <f t="shared" si="116"/>
        <v>non</v>
      </c>
      <c r="AB276" s="5">
        <f t="shared" si="131"/>
        <v>0</v>
      </c>
      <c r="AE276" s="26" t="str">
        <f t="shared" si="117"/>
        <v/>
      </c>
      <c r="AF276" s="26" t="str">
        <f t="shared" si="118"/>
        <v/>
      </c>
      <c r="AG276" s="26" t="str">
        <f t="shared" si="119"/>
        <v/>
      </c>
      <c r="AH276" s="26" t="str">
        <f t="shared" si="120"/>
        <v/>
      </c>
      <c r="AI276" s="26" t="str">
        <f t="shared" si="121"/>
        <v/>
      </c>
      <c r="AJ276" s="26" t="str">
        <f t="shared" si="122"/>
        <v/>
      </c>
      <c r="AK276" s="26" t="str">
        <f t="shared" si="123"/>
        <v/>
      </c>
      <c r="AL276" s="26" t="str">
        <f t="shared" si="124"/>
        <v/>
      </c>
      <c r="AM276" s="26" t="str">
        <f t="shared" si="125"/>
        <v/>
      </c>
      <c r="AN276" s="26">
        <f t="shared" si="126"/>
        <v>1</v>
      </c>
      <c r="AO276" s="26">
        <f t="shared" si="132"/>
        <v>184</v>
      </c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</row>
    <row r="277" spans="1:64" s="31" customFormat="1" x14ac:dyDescent="0.35">
      <c r="A277" s="31" t="s">
        <v>102</v>
      </c>
      <c r="B277" s="32">
        <v>44101</v>
      </c>
      <c r="D277" s="31" t="str">
        <f t="shared" si="127"/>
        <v/>
      </c>
      <c r="E277" s="33"/>
      <c r="F277" s="33"/>
      <c r="G277" s="33">
        <v>0.33680555555555602</v>
      </c>
      <c r="H277" s="33">
        <v>0.5</v>
      </c>
      <c r="I277" s="33">
        <v>0.54513888888888895</v>
      </c>
      <c r="J277" s="33">
        <f t="shared" si="133"/>
        <v>4.5138888888888951E-2</v>
      </c>
      <c r="K277" s="33">
        <v>0.70833333333333304</v>
      </c>
      <c r="L277" s="33"/>
      <c r="M277" s="33"/>
      <c r="N277" s="33">
        <f t="shared" si="128"/>
        <v>0.32638888888888806</v>
      </c>
      <c r="O277" s="33">
        <f t="shared" si="134"/>
        <v>0</v>
      </c>
      <c r="P277" s="33">
        <f t="shared" si="135"/>
        <v>0.32638888888888806</v>
      </c>
      <c r="Q277" s="33">
        <f t="shared" si="136"/>
        <v>0</v>
      </c>
      <c r="R277" s="34">
        <f t="shared" si="137"/>
        <v>-8.3266726846886741E-16</v>
      </c>
      <c r="S277" s="34">
        <f t="shared" si="138"/>
        <v>-2.248201624865942E-13</v>
      </c>
      <c r="T277" s="34">
        <f t="shared" si="139"/>
        <v>-2.248201624865942E-13</v>
      </c>
      <c r="U277" s="33">
        <f t="shared" si="140"/>
        <v>0</v>
      </c>
      <c r="V277" s="35"/>
      <c r="W277" s="47">
        <f t="shared" si="129"/>
        <v>0</v>
      </c>
      <c r="X277" s="49">
        <f t="shared" si="130"/>
        <v>0</v>
      </c>
      <c r="Y277" s="36" t="str">
        <f t="shared" si="116"/>
        <v>non</v>
      </c>
      <c r="AB277" s="33">
        <f t="shared" si="131"/>
        <v>0</v>
      </c>
      <c r="AE277" s="37" t="str">
        <f t="shared" si="117"/>
        <v/>
      </c>
      <c r="AF277" s="37" t="str">
        <f t="shared" si="118"/>
        <v/>
      </c>
      <c r="AG277" s="37" t="str">
        <f t="shared" si="119"/>
        <v/>
      </c>
      <c r="AH277" s="37" t="str">
        <f t="shared" si="120"/>
        <v/>
      </c>
      <c r="AI277" s="37" t="str">
        <f t="shared" si="121"/>
        <v/>
      </c>
      <c r="AJ277" s="37" t="str">
        <f t="shared" si="122"/>
        <v/>
      </c>
      <c r="AK277" s="37" t="str">
        <f t="shared" si="123"/>
        <v/>
      </c>
      <c r="AL277" s="37" t="str">
        <f t="shared" si="124"/>
        <v/>
      </c>
      <c r="AM277" s="37" t="str">
        <f t="shared" si="125"/>
        <v/>
      </c>
      <c r="AN277" s="37">
        <f t="shared" si="126"/>
        <v>0</v>
      </c>
      <c r="AO277" s="37">
        <f t="shared" si="132"/>
        <v>184</v>
      </c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</row>
    <row r="278" spans="1:64" s="31" customFormat="1" x14ac:dyDescent="0.35">
      <c r="A278" s="31" t="s">
        <v>103</v>
      </c>
      <c r="B278" s="32">
        <v>44102</v>
      </c>
      <c r="D278" s="31" t="str">
        <f t="shared" si="127"/>
        <v/>
      </c>
      <c r="E278" s="33"/>
      <c r="F278" s="33"/>
      <c r="G278" s="33">
        <v>0.33680555555555602</v>
      </c>
      <c r="H278" s="33">
        <v>0.5</v>
      </c>
      <c r="I278" s="33">
        <v>0.54513888888888895</v>
      </c>
      <c r="J278" s="33">
        <f t="shared" si="133"/>
        <v>4.5138888888888951E-2</v>
      </c>
      <c r="K278" s="33">
        <v>0.70833333333333304</v>
      </c>
      <c r="L278" s="33"/>
      <c r="M278" s="33"/>
      <c r="N278" s="33">
        <f t="shared" si="128"/>
        <v>0.32638888888888806</v>
      </c>
      <c r="O278" s="33">
        <f t="shared" si="134"/>
        <v>0</v>
      </c>
      <c r="P278" s="33">
        <f t="shared" si="135"/>
        <v>0.32638888888888806</v>
      </c>
      <c r="Q278" s="33">
        <f t="shared" si="136"/>
        <v>0</v>
      </c>
      <c r="R278" s="34">
        <f t="shared" si="137"/>
        <v>-8.3266726846886741E-16</v>
      </c>
      <c r="S278" s="34">
        <f t="shared" si="138"/>
        <v>-2.2565282975506307E-13</v>
      </c>
      <c r="T278" s="34">
        <f t="shared" si="139"/>
        <v>-2.2565282975506307E-13</v>
      </c>
      <c r="U278" s="33">
        <f t="shared" si="140"/>
        <v>0</v>
      </c>
      <c r="V278" s="35"/>
      <c r="W278" s="47">
        <f t="shared" si="129"/>
        <v>0</v>
      </c>
      <c r="X278" s="49">
        <f t="shared" si="130"/>
        <v>0</v>
      </c>
      <c r="Y278" s="36" t="str">
        <f t="shared" si="116"/>
        <v>non</v>
      </c>
      <c r="AB278" s="33">
        <f t="shared" si="131"/>
        <v>0</v>
      </c>
      <c r="AE278" s="37" t="str">
        <f t="shared" si="117"/>
        <v/>
      </c>
      <c r="AF278" s="37" t="str">
        <f t="shared" si="118"/>
        <v/>
      </c>
      <c r="AG278" s="37" t="str">
        <f t="shared" si="119"/>
        <v/>
      </c>
      <c r="AH278" s="37" t="str">
        <f t="shared" si="120"/>
        <v/>
      </c>
      <c r="AI278" s="37" t="str">
        <f t="shared" si="121"/>
        <v/>
      </c>
      <c r="AJ278" s="37" t="str">
        <f t="shared" si="122"/>
        <v/>
      </c>
      <c r="AK278" s="37" t="str">
        <f t="shared" si="123"/>
        <v/>
      </c>
      <c r="AL278" s="37" t="str">
        <f t="shared" si="124"/>
        <v/>
      </c>
      <c r="AM278" s="37" t="str">
        <f t="shared" si="125"/>
        <v/>
      </c>
      <c r="AN278" s="37">
        <f t="shared" si="126"/>
        <v>0</v>
      </c>
      <c r="AO278" s="37">
        <f t="shared" si="132"/>
        <v>184</v>
      </c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</row>
    <row r="279" spans="1:64" s="25" customFormat="1" x14ac:dyDescent="0.35">
      <c r="A279" t="s">
        <v>104</v>
      </c>
      <c r="B279" s="1">
        <v>44103</v>
      </c>
      <c r="C279"/>
      <c r="D279" t="str">
        <f t="shared" si="127"/>
        <v/>
      </c>
      <c r="E279" s="5"/>
      <c r="F279" s="5"/>
      <c r="G279" s="5">
        <v>0.33680555555555602</v>
      </c>
      <c r="H279" s="5">
        <v>0.5</v>
      </c>
      <c r="I279" s="5">
        <v>0.54513888888888895</v>
      </c>
      <c r="J279" s="5">
        <f t="shared" si="133"/>
        <v>4.5138888888888951E-2</v>
      </c>
      <c r="K279" s="5">
        <v>0.70833333333333304</v>
      </c>
      <c r="L279" s="5"/>
      <c r="M279" s="5"/>
      <c r="N279" s="5">
        <f t="shared" si="128"/>
        <v>0.32638888888888806</v>
      </c>
      <c r="O279" s="5">
        <f t="shared" si="134"/>
        <v>0</v>
      </c>
      <c r="P279" s="24">
        <f t="shared" si="135"/>
        <v>0.32638888888888806</v>
      </c>
      <c r="Q279" s="5">
        <f t="shared" si="136"/>
        <v>0</v>
      </c>
      <c r="R279" s="7">
        <f t="shared" si="137"/>
        <v>-8.3266726846886741E-16</v>
      </c>
      <c r="S279" s="7">
        <f t="shared" si="138"/>
        <v>-2.2648549702353193E-13</v>
      </c>
      <c r="T279" s="7">
        <f t="shared" si="139"/>
        <v>-2.2648549702353193E-13</v>
      </c>
      <c r="U279" s="5">
        <f t="shared" si="140"/>
        <v>0</v>
      </c>
      <c r="V279" s="30"/>
      <c r="W279" s="46">
        <f t="shared" si="129"/>
        <v>0</v>
      </c>
      <c r="X279" s="48">
        <f t="shared" si="130"/>
        <v>0</v>
      </c>
      <c r="Y279" s="6" t="str">
        <f t="shared" si="116"/>
        <v>non</v>
      </c>
      <c r="Z279"/>
      <c r="AA279"/>
      <c r="AB279" s="5">
        <f t="shared" si="131"/>
        <v>0</v>
      </c>
      <c r="AC279"/>
      <c r="AD279"/>
      <c r="AE279" s="26" t="str">
        <f t="shared" si="117"/>
        <v/>
      </c>
      <c r="AF279" s="26" t="str">
        <f t="shared" si="118"/>
        <v/>
      </c>
      <c r="AG279" s="26" t="str">
        <f t="shared" si="119"/>
        <v/>
      </c>
      <c r="AH279" s="26" t="str">
        <f t="shared" si="120"/>
        <v/>
      </c>
      <c r="AI279" s="26" t="str">
        <f t="shared" si="121"/>
        <v/>
      </c>
      <c r="AJ279" s="26" t="str">
        <f t="shared" si="122"/>
        <v/>
      </c>
      <c r="AK279" s="26" t="str">
        <f t="shared" si="123"/>
        <v/>
      </c>
      <c r="AL279" s="26" t="str">
        <f t="shared" si="124"/>
        <v/>
      </c>
      <c r="AM279" s="26" t="str">
        <f t="shared" si="125"/>
        <v/>
      </c>
      <c r="AN279" s="26">
        <f t="shared" si="126"/>
        <v>1</v>
      </c>
      <c r="AO279" s="26">
        <f t="shared" si="132"/>
        <v>185</v>
      </c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/>
      <c r="BD279"/>
      <c r="BE279"/>
      <c r="BF279"/>
      <c r="BG279"/>
      <c r="BH279"/>
      <c r="BI279"/>
      <c r="BJ279"/>
      <c r="BK279"/>
      <c r="BL279"/>
    </row>
    <row r="280" spans="1:64" x14ac:dyDescent="0.35">
      <c r="A280" t="s">
        <v>98</v>
      </c>
      <c r="B280" s="1">
        <v>44104</v>
      </c>
      <c r="D280" t="str">
        <f t="shared" si="127"/>
        <v/>
      </c>
      <c r="E280" s="5"/>
      <c r="F280" s="5"/>
      <c r="G280" s="5">
        <v>0.33680555555555602</v>
      </c>
      <c r="H280" s="5">
        <v>0.5</v>
      </c>
      <c r="I280" s="5">
        <v>0.54513888888888895</v>
      </c>
      <c r="J280" s="5">
        <f t="shared" si="133"/>
        <v>4.5138888888888951E-2</v>
      </c>
      <c r="K280" s="5">
        <v>0.70833333333333304</v>
      </c>
      <c r="L280" s="5"/>
      <c r="M280" s="5"/>
      <c r="N280" s="5">
        <f t="shared" si="128"/>
        <v>0.32638888888888806</v>
      </c>
      <c r="O280" s="5">
        <f t="shared" si="134"/>
        <v>0</v>
      </c>
      <c r="P280" s="24">
        <f t="shared" si="135"/>
        <v>0.32638888888888806</v>
      </c>
      <c r="Q280" s="5">
        <f t="shared" si="136"/>
        <v>0</v>
      </c>
      <c r="R280" s="7">
        <f t="shared" si="137"/>
        <v>-8.3266726846886741E-16</v>
      </c>
      <c r="S280" s="7">
        <f t="shared" si="138"/>
        <v>-2.273181642920008E-13</v>
      </c>
      <c r="T280" s="7">
        <f t="shared" si="139"/>
        <v>-2.273181642920008E-13</v>
      </c>
      <c r="U280" s="5">
        <f t="shared" si="140"/>
        <v>0</v>
      </c>
      <c r="V280" s="30"/>
      <c r="W280" s="46">
        <f t="shared" si="129"/>
        <v>0</v>
      </c>
      <c r="X280" s="48">
        <f t="shared" si="130"/>
        <v>0</v>
      </c>
      <c r="Y280" s="6" t="str">
        <f t="shared" si="116"/>
        <v>non</v>
      </c>
      <c r="AB280" s="5">
        <f t="shared" si="131"/>
        <v>0</v>
      </c>
      <c r="AE280" s="26" t="str">
        <f t="shared" si="117"/>
        <v/>
      </c>
      <c r="AF280" s="26" t="str">
        <f t="shared" si="118"/>
        <v/>
      </c>
      <c r="AG280" s="26" t="str">
        <f t="shared" si="119"/>
        <v/>
      </c>
      <c r="AH280" s="26" t="str">
        <f t="shared" si="120"/>
        <v/>
      </c>
      <c r="AI280" s="26" t="str">
        <f t="shared" si="121"/>
        <v/>
      </c>
      <c r="AJ280" s="26" t="str">
        <f t="shared" si="122"/>
        <v/>
      </c>
      <c r="AK280" s="26" t="str">
        <f t="shared" si="123"/>
        <v/>
      </c>
      <c r="AL280" s="26" t="str">
        <f t="shared" si="124"/>
        <v/>
      </c>
      <c r="AM280" s="26" t="str">
        <f t="shared" si="125"/>
        <v/>
      </c>
      <c r="AN280" s="26">
        <f t="shared" si="126"/>
        <v>1</v>
      </c>
      <c r="AO280" s="26">
        <f t="shared" si="132"/>
        <v>186</v>
      </c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</row>
    <row r="281" spans="1:64" x14ac:dyDescent="0.35">
      <c r="A281" t="s">
        <v>99</v>
      </c>
      <c r="B281" s="1">
        <v>44105</v>
      </c>
      <c r="D281" t="str">
        <f t="shared" si="127"/>
        <v/>
      </c>
      <c r="E281" s="5"/>
      <c r="F281" s="5"/>
      <c r="G281" s="5">
        <v>0.33680555555555602</v>
      </c>
      <c r="H281" s="5">
        <v>0.5</v>
      </c>
      <c r="I281" s="5">
        <v>0.54513888888888895</v>
      </c>
      <c r="J281" s="5">
        <f t="shared" si="133"/>
        <v>4.5138888888888951E-2</v>
      </c>
      <c r="K281" s="5">
        <v>0.70833333333333304</v>
      </c>
      <c r="L281" s="5"/>
      <c r="M281" s="5"/>
      <c r="N281" s="5">
        <f t="shared" si="128"/>
        <v>0.32638888888888806</v>
      </c>
      <c r="O281" s="5">
        <f t="shared" si="134"/>
        <v>0</v>
      </c>
      <c r="P281" s="24">
        <f t="shared" si="135"/>
        <v>0.32638888888888806</v>
      </c>
      <c r="Q281" s="5">
        <f t="shared" si="136"/>
        <v>0</v>
      </c>
      <c r="R281" s="7">
        <f t="shared" si="137"/>
        <v>-8.3266726846886741E-16</v>
      </c>
      <c r="S281" s="7">
        <f t="shared" si="138"/>
        <v>-2.2815083156046967E-13</v>
      </c>
      <c r="T281" s="7">
        <f t="shared" si="139"/>
        <v>-2.2815083156046967E-13</v>
      </c>
      <c r="U281" s="5">
        <f t="shared" si="140"/>
        <v>0</v>
      </c>
      <c r="V281" s="30"/>
      <c r="W281" s="46">
        <f t="shared" si="129"/>
        <v>0</v>
      </c>
      <c r="X281" s="48">
        <f t="shared" si="130"/>
        <v>0</v>
      </c>
      <c r="Y281" s="6" t="str">
        <f t="shared" si="116"/>
        <v>non</v>
      </c>
      <c r="AB281" s="5">
        <f t="shared" si="131"/>
        <v>0</v>
      </c>
      <c r="AE281" s="26" t="str">
        <f t="shared" si="117"/>
        <v/>
      </c>
      <c r="AF281" s="26" t="str">
        <f t="shared" si="118"/>
        <v/>
      </c>
      <c r="AG281" s="26" t="str">
        <f t="shared" si="119"/>
        <v/>
      </c>
      <c r="AH281" s="26" t="str">
        <f t="shared" si="120"/>
        <v/>
      </c>
      <c r="AI281" s="26" t="str">
        <f t="shared" si="121"/>
        <v/>
      </c>
      <c r="AJ281" s="26" t="str">
        <f t="shared" si="122"/>
        <v/>
      </c>
      <c r="AK281" s="26" t="str">
        <f t="shared" si="123"/>
        <v/>
      </c>
      <c r="AL281" s="26" t="str">
        <f t="shared" si="124"/>
        <v/>
      </c>
      <c r="AM281" s="26" t="str">
        <f t="shared" si="125"/>
        <v/>
      </c>
      <c r="AN281" s="26">
        <f t="shared" si="126"/>
        <v>1</v>
      </c>
      <c r="AO281" s="26">
        <f t="shared" si="132"/>
        <v>187</v>
      </c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</row>
    <row r="282" spans="1:64" x14ac:dyDescent="0.35">
      <c r="A282" t="s">
        <v>100</v>
      </c>
      <c r="B282" s="1">
        <v>44106</v>
      </c>
      <c r="D282" t="str">
        <f t="shared" si="127"/>
        <v/>
      </c>
      <c r="E282" s="5"/>
      <c r="F282" s="5"/>
      <c r="G282" s="5">
        <v>0.33680555555555602</v>
      </c>
      <c r="H282" s="5">
        <v>0.5</v>
      </c>
      <c r="I282" s="5">
        <v>0.54513888888888895</v>
      </c>
      <c r="J282" s="5">
        <f t="shared" si="133"/>
        <v>4.5138888888888951E-2</v>
      </c>
      <c r="K282" s="5">
        <v>0.70833333333333304</v>
      </c>
      <c r="L282" s="5"/>
      <c r="M282" s="5"/>
      <c r="N282" s="5">
        <f t="shared" si="128"/>
        <v>0.32638888888888806</v>
      </c>
      <c r="O282" s="5">
        <f t="shared" si="134"/>
        <v>0</v>
      </c>
      <c r="P282" s="24">
        <f t="shared" si="135"/>
        <v>0.32638888888888806</v>
      </c>
      <c r="Q282" s="5">
        <f t="shared" si="136"/>
        <v>0</v>
      </c>
      <c r="R282" s="7">
        <f t="shared" si="137"/>
        <v>-8.3266726846886741E-16</v>
      </c>
      <c r="S282" s="7">
        <f t="shared" si="138"/>
        <v>-2.2898349882893854E-13</v>
      </c>
      <c r="T282" s="7">
        <f t="shared" si="139"/>
        <v>-2.2898349882893854E-13</v>
      </c>
      <c r="U282" s="5">
        <f t="shared" si="140"/>
        <v>0</v>
      </c>
      <c r="V282" s="30"/>
      <c r="W282" s="46">
        <f t="shared" si="129"/>
        <v>0</v>
      </c>
      <c r="X282" s="48">
        <f t="shared" si="130"/>
        <v>0</v>
      </c>
      <c r="Y282" s="6" t="str">
        <f t="shared" si="116"/>
        <v>non</v>
      </c>
      <c r="AB282" s="5">
        <f t="shared" si="131"/>
        <v>0</v>
      </c>
      <c r="AE282" s="26" t="str">
        <f t="shared" si="117"/>
        <v/>
      </c>
      <c r="AF282" s="26" t="str">
        <f t="shared" si="118"/>
        <v/>
      </c>
      <c r="AG282" s="26" t="str">
        <f t="shared" si="119"/>
        <v/>
      </c>
      <c r="AH282" s="26" t="str">
        <f t="shared" si="120"/>
        <v/>
      </c>
      <c r="AI282" s="26" t="str">
        <f t="shared" si="121"/>
        <v/>
      </c>
      <c r="AJ282" s="26" t="str">
        <f t="shared" si="122"/>
        <v/>
      </c>
      <c r="AK282" s="26" t="str">
        <f t="shared" si="123"/>
        <v/>
      </c>
      <c r="AL282" s="26" t="str">
        <f t="shared" si="124"/>
        <v/>
      </c>
      <c r="AM282" s="26" t="str">
        <f t="shared" si="125"/>
        <v/>
      </c>
      <c r="AN282" s="26">
        <f t="shared" si="126"/>
        <v>1</v>
      </c>
      <c r="AO282" s="26">
        <f t="shared" si="132"/>
        <v>188</v>
      </c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</row>
    <row r="283" spans="1:64" x14ac:dyDescent="0.35">
      <c r="A283" t="s">
        <v>101</v>
      </c>
      <c r="B283" s="1">
        <v>44107</v>
      </c>
      <c r="D283" t="str">
        <f t="shared" si="127"/>
        <v/>
      </c>
      <c r="E283" s="5"/>
      <c r="F283" s="5"/>
      <c r="G283" s="5">
        <v>0.33680555555555602</v>
      </c>
      <c r="H283" s="5">
        <v>0.5</v>
      </c>
      <c r="I283" s="5">
        <v>0.54513888888888895</v>
      </c>
      <c r="J283" s="5">
        <f t="shared" si="133"/>
        <v>4.5138888888888951E-2</v>
      </c>
      <c r="K283" s="5">
        <v>0.70833333333333304</v>
      </c>
      <c r="L283" s="5"/>
      <c r="M283" s="5"/>
      <c r="N283" s="5">
        <f t="shared" si="128"/>
        <v>0.32638888888888806</v>
      </c>
      <c r="O283" s="5">
        <f t="shared" si="134"/>
        <v>0</v>
      </c>
      <c r="P283" s="24">
        <f t="shared" si="135"/>
        <v>0.32638888888888806</v>
      </c>
      <c r="Q283" s="5">
        <f t="shared" si="136"/>
        <v>0</v>
      </c>
      <c r="R283" s="7">
        <f t="shared" si="137"/>
        <v>-8.3266726846886741E-16</v>
      </c>
      <c r="S283" s="7">
        <f t="shared" si="138"/>
        <v>-2.298161660974074E-13</v>
      </c>
      <c r="T283" s="7">
        <f t="shared" si="139"/>
        <v>-2.298161660974074E-13</v>
      </c>
      <c r="U283" s="5">
        <f t="shared" si="140"/>
        <v>0</v>
      </c>
      <c r="V283" s="30"/>
      <c r="W283" s="46">
        <f t="shared" si="129"/>
        <v>0</v>
      </c>
      <c r="X283" s="48">
        <f t="shared" si="130"/>
        <v>0</v>
      </c>
      <c r="Y283" s="6" t="str">
        <f t="shared" si="116"/>
        <v>non</v>
      </c>
      <c r="AB283" s="5">
        <f t="shared" si="131"/>
        <v>0</v>
      </c>
      <c r="AE283" s="26" t="str">
        <f t="shared" si="117"/>
        <v/>
      </c>
      <c r="AF283" s="26" t="str">
        <f t="shared" si="118"/>
        <v/>
      </c>
      <c r="AG283" s="26" t="str">
        <f t="shared" si="119"/>
        <v/>
      </c>
      <c r="AH283" s="26" t="str">
        <f t="shared" si="120"/>
        <v/>
      </c>
      <c r="AI283" s="26" t="str">
        <f t="shared" si="121"/>
        <v/>
      </c>
      <c r="AJ283" s="26" t="str">
        <f t="shared" si="122"/>
        <v/>
      </c>
      <c r="AK283" s="26" t="str">
        <f t="shared" si="123"/>
        <v/>
      </c>
      <c r="AL283" s="26" t="str">
        <f t="shared" si="124"/>
        <v/>
      </c>
      <c r="AM283" s="26" t="str">
        <f t="shared" si="125"/>
        <v/>
      </c>
      <c r="AN283" s="26">
        <f t="shared" si="126"/>
        <v>1</v>
      </c>
      <c r="AO283" s="26">
        <f t="shared" si="132"/>
        <v>189</v>
      </c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</row>
    <row r="284" spans="1:64" s="31" customFormat="1" x14ac:dyDescent="0.35">
      <c r="A284" s="31" t="s">
        <v>102</v>
      </c>
      <c r="B284" s="32">
        <v>44108</v>
      </c>
      <c r="D284" s="31" t="str">
        <f t="shared" si="127"/>
        <v/>
      </c>
      <c r="E284" s="33"/>
      <c r="F284" s="33"/>
      <c r="G284" s="33">
        <v>0.33680555555555602</v>
      </c>
      <c r="H284" s="33">
        <v>0.5</v>
      </c>
      <c r="I284" s="33">
        <v>0.54513888888888895</v>
      </c>
      <c r="J284" s="33">
        <f t="shared" si="133"/>
        <v>4.5138888888888951E-2</v>
      </c>
      <c r="K284" s="33">
        <v>0.70833333333333304</v>
      </c>
      <c r="L284" s="33"/>
      <c r="M284" s="33"/>
      <c r="N284" s="33">
        <f t="shared" si="128"/>
        <v>0.32638888888888806</v>
      </c>
      <c r="O284" s="33">
        <f t="shared" si="134"/>
        <v>0</v>
      </c>
      <c r="P284" s="33">
        <f t="shared" si="135"/>
        <v>0.32638888888888806</v>
      </c>
      <c r="Q284" s="33">
        <f t="shared" si="136"/>
        <v>0</v>
      </c>
      <c r="R284" s="34">
        <f t="shared" si="137"/>
        <v>-8.3266726846886741E-16</v>
      </c>
      <c r="S284" s="34">
        <f t="shared" si="138"/>
        <v>-2.3064883336587627E-13</v>
      </c>
      <c r="T284" s="34">
        <f t="shared" si="139"/>
        <v>-2.3064883336587627E-13</v>
      </c>
      <c r="U284" s="33">
        <f t="shared" si="140"/>
        <v>0</v>
      </c>
      <c r="V284" s="35"/>
      <c r="W284" s="47">
        <f t="shared" si="129"/>
        <v>0</v>
      </c>
      <c r="X284" s="49">
        <f t="shared" si="130"/>
        <v>0</v>
      </c>
      <c r="Y284" s="36" t="str">
        <f t="shared" si="116"/>
        <v>non</v>
      </c>
      <c r="AB284" s="33">
        <f t="shared" si="131"/>
        <v>0</v>
      </c>
      <c r="AE284" s="37" t="str">
        <f t="shared" si="117"/>
        <v/>
      </c>
      <c r="AF284" s="37" t="str">
        <f t="shared" si="118"/>
        <v/>
      </c>
      <c r="AG284" s="37" t="str">
        <f t="shared" si="119"/>
        <v/>
      </c>
      <c r="AH284" s="37" t="str">
        <f t="shared" si="120"/>
        <v/>
      </c>
      <c r="AI284" s="37" t="str">
        <f t="shared" si="121"/>
        <v/>
      </c>
      <c r="AJ284" s="37" t="str">
        <f t="shared" si="122"/>
        <v/>
      </c>
      <c r="AK284" s="37" t="str">
        <f t="shared" si="123"/>
        <v/>
      </c>
      <c r="AL284" s="37" t="str">
        <f t="shared" si="124"/>
        <v/>
      </c>
      <c r="AM284" s="37" t="str">
        <f t="shared" si="125"/>
        <v/>
      </c>
      <c r="AN284" s="37">
        <f t="shared" si="126"/>
        <v>0</v>
      </c>
      <c r="AO284" s="37">
        <f t="shared" si="132"/>
        <v>189</v>
      </c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</row>
    <row r="285" spans="1:64" s="31" customFormat="1" x14ac:dyDescent="0.35">
      <c r="A285" s="31" t="s">
        <v>103</v>
      </c>
      <c r="B285" s="32">
        <v>44109</v>
      </c>
      <c r="D285" s="31" t="str">
        <f t="shared" si="127"/>
        <v/>
      </c>
      <c r="E285" s="33"/>
      <c r="F285" s="33"/>
      <c r="G285" s="33">
        <v>0.33680555555555602</v>
      </c>
      <c r="H285" s="33">
        <v>0.5</v>
      </c>
      <c r="I285" s="33">
        <v>0.54513888888888895</v>
      </c>
      <c r="J285" s="33">
        <f t="shared" si="133"/>
        <v>4.5138888888888951E-2</v>
      </c>
      <c r="K285" s="33">
        <v>0.70833333333333304</v>
      </c>
      <c r="L285" s="33"/>
      <c r="M285" s="33"/>
      <c r="N285" s="33">
        <f t="shared" si="128"/>
        <v>0.32638888888888806</v>
      </c>
      <c r="O285" s="33">
        <f t="shared" si="134"/>
        <v>0</v>
      </c>
      <c r="P285" s="33">
        <f t="shared" si="135"/>
        <v>0.32638888888888806</v>
      </c>
      <c r="Q285" s="33">
        <f t="shared" si="136"/>
        <v>0</v>
      </c>
      <c r="R285" s="34">
        <f t="shared" si="137"/>
        <v>-8.3266726846886741E-16</v>
      </c>
      <c r="S285" s="34">
        <f t="shared" si="138"/>
        <v>-2.3148150063434514E-13</v>
      </c>
      <c r="T285" s="34">
        <f t="shared" si="139"/>
        <v>-2.3148150063434514E-13</v>
      </c>
      <c r="U285" s="33">
        <f t="shared" si="140"/>
        <v>0</v>
      </c>
      <c r="V285" s="35"/>
      <c r="W285" s="47">
        <f t="shared" si="129"/>
        <v>0</v>
      </c>
      <c r="X285" s="49">
        <f t="shared" si="130"/>
        <v>0</v>
      </c>
      <c r="Y285" s="36" t="str">
        <f t="shared" si="116"/>
        <v>non</v>
      </c>
      <c r="AB285" s="33">
        <f t="shared" si="131"/>
        <v>0</v>
      </c>
      <c r="AE285" s="37" t="str">
        <f t="shared" si="117"/>
        <v/>
      </c>
      <c r="AF285" s="37" t="str">
        <f t="shared" si="118"/>
        <v/>
      </c>
      <c r="AG285" s="37" t="str">
        <f t="shared" si="119"/>
        <v/>
      </c>
      <c r="AH285" s="37" t="str">
        <f t="shared" si="120"/>
        <v/>
      </c>
      <c r="AI285" s="37" t="str">
        <f t="shared" si="121"/>
        <v/>
      </c>
      <c r="AJ285" s="37" t="str">
        <f t="shared" si="122"/>
        <v/>
      </c>
      <c r="AK285" s="37" t="str">
        <f t="shared" si="123"/>
        <v/>
      </c>
      <c r="AL285" s="37" t="str">
        <f t="shared" si="124"/>
        <v/>
      </c>
      <c r="AM285" s="37" t="str">
        <f t="shared" si="125"/>
        <v/>
      </c>
      <c r="AN285" s="37">
        <f t="shared" si="126"/>
        <v>0</v>
      </c>
      <c r="AO285" s="37">
        <f t="shared" si="132"/>
        <v>189</v>
      </c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</row>
    <row r="286" spans="1:64" s="25" customFormat="1" x14ac:dyDescent="0.35">
      <c r="A286" t="s">
        <v>104</v>
      </c>
      <c r="B286" s="1">
        <v>44110</v>
      </c>
      <c r="C286"/>
      <c r="D286" t="str">
        <f t="shared" si="127"/>
        <v/>
      </c>
      <c r="E286" s="5"/>
      <c r="F286" s="5"/>
      <c r="G286" s="5">
        <v>0.33680555555555602</v>
      </c>
      <c r="H286" s="5">
        <v>0.5</v>
      </c>
      <c r="I286" s="5">
        <v>0.54513888888888895</v>
      </c>
      <c r="J286" s="5">
        <f t="shared" si="133"/>
        <v>4.5138888888888951E-2</v>
      </c>
      <c r="K286" s="5">
        <v>0.70833333333333304</v>
      </c>
      <c r="L286" s="5"/>
      <c r="M286" s="5"/>
      <c r="N286" s="5">
        <f t="shared" si="128"/>
        <v>0.32638888888888806</v>
      </c>
      <c r="O286" s="5">
        <f t="shared" si="134"/>
        <v>0</v>
      </c>
      <c r="P286" s="24">
        <f t="shared" si="135"/>
        <v>0.32638888888888806</v>
      </c>
      <c r="Q286" s="5">
        <f t="shared" si="136"/>
        <v>0</v>
      </c>
      <c r="R286" s="7">
        <f t="shared" si="137"/>
        <v>-8.3266726846886741E-16</v>
      </c>
      <c r="S286" s="7">
        <f t="shared" si="138"/>
        <v>-2.3231416790281401E-13</v>
      </c>
      <c r="T286" s="7">
        <f t="shared" si="139"/>
        <v>-2.3231416790281401E-13</v>
      </c>
      <c r="U286" s="5">
        <f t="shared" si="140"/>
        <v>0</v>
      </c>
      <c r="V286" s="30"/>
      <c r="W286" s="46">
        <f t="shared" si="129"/>
        <v>0</v>
      </c>
      <c r="X286" s="48">
        <f t="shared" si="130"/>
        <v>0</v>
      </c>
      <c r="Y286" s="6" t="str">
        <f t="shared" si="116"/>
        <v>non</v>
      </c>
      <c r="Z286"/>
      <c r="AA286"/>
      <c r="AB286" s="5">
        <f t="shared" si="131"/>
        <v>0</v>
      </c>
      <c r="AC286"/>
      <c r="AD286"/>
      <c r="AE286" s="26" t="str">
        <f t="shared" si="117"/>
        <v/>
      </c>
      <c r="AF286" s="26" t="str">
        <f t="shared" si="118"/>
        <v/>
      </c>
      <c r="AG286" s="26" t="str">
        <f t="shared" si="119"/>
        <v/>
      </c>
      <c r="AH286" s="26" t="str">
        <f t="shared" si="120"/>
        <v/>
      </c>
      <c r="AI286" s="26" t="str">
        <f t="shared" si="121"/>
        <v/>
      </c>
      <c r="AJ286" s="26" t="str">
        <f t="shared" si="122"/>
        <v/>
      </c>
      <c r="AK286" s="26" t="str">
        <f t="shared" si="123"/>
        <v/>
      </c>
      <c r="AL286" s="26" t="str">
        <f t="shared" si="124"/>
        <v/>
      </c>
      <c r="AM286" s="26" t="str">
        <f t="shared" si="125"/>
        <v/>
      </c>
      <c r="AN286" s="26">
        <f t="shared" si="126"/>
        <v>1</v>
      </c>
      <c r="AO286" s="26">
        <f t="shared" si="132"/>
        <v>190</v>
      </c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/>
      <c r="BD286"/>
      <c r="BE286"/>
      <c r="BF286"/>
      <c r="BG286"/>
      <c r="BH286"/>
      <c r="BI286"/>
      <c r="BJ286"/>
      <c r="BK286"/>
      <c r="BL286"/>
    </row>
    <row r="287" spans="1:64" x14ac:dyDescent="0.35">
      <c r="A287" t="s">
        <v>98</v>
      </c>
      <c r="B287" s="1">
        <v>44111</v>
      </c>
      <c r="D287" t="str">
        <f t="shared" si="127"/>
        <v/>
      </c>
      <c r="E287" s="5"/>
      <c r="F287" s="5"/>
      <c r="G287" s="5">
        <v>0.33680555555555602</v>
      </c>
      <c r="H287" s="5">
        <v>0.5</v>
      </c>
      <c r="I287" s="5">
        <v>0.54513888888888895</v>
      </c>
      <c r="J287" s="5">
        <f t="shared" si="133"/>
        <v>4.5138888888888951E-2</v>
      </c>
      <c r="K287" s="5">
        <v>0.70833333333333304</v>
      </c>
      <c r="L287" s="5"/>
      <c r="M287" s="5"/>
      <c r="N287" s="5">
        <f t="shared" si="128"/>
        <v>0.32638888888888806</v>
      </c>
      <c r="O287" s="5">
        <f t="shared" si="134"/>
        <v>0</v>
      </c>
      <c r="P287" s="24">
        <f t="shared" si="135"/>
        <v>0.32638888888888806</v>
      </c>
      <c r="Q287" s="5">
        <f t="shared" si="136"/>
        <v>0</v>
      </c>
      <c r="R287" s="7">
        <f t="shared" si="137"/>
        <v>-8.3266726846886741E-16</v>
      </c>
      <c r="S287" s="7">
        <f t="shared" si="138"/>
        <v>-2.3314683517128287E-13</v>
      </c>
      <c r="T287" s="7">
        <f t="shared" si="139"/>
        <v>-2.3314683517128287E-13</v>
      </c>
      <c r="U287" s="5">
        <f t="shared" si="140"/>
        <v>0</v>
      </c>
      <c r="V287" s="30"/>
      <c r="W287" s="46">
        <f t="shared" si="129"/>
        <v>0</v>
      </c>
      <c r="X287" s="48">
        <f t="shared" si="130"/>
        <v>0</v>
      </c>
      <c r="Y287" s="6" t="str">
        <f t="shared" si="116"/>
        <v>non</v>
      </c>
      <c r="AB287" s="5">
        <f t="shared" si="131"/>
        <v>0</v>
      </c>
      <c r="AE287" s="26" t="str">
        <f t="shared" si="117"/>
        <v/>
      </c>
      <c r="AF287" s="26" t="str">
        <f t="shared" si="118"/>
        <v/>
      </c>
      <c r="AG287" s="26" t="str">
        <f t="shared" si="119"/>
        <v/>
      </c>
      <c r="AH287" s="26" t="str">
        <f t="shared" si="120"/>
        <v/>
      </c>
      <c r="AI287" s="26" t="str">
        <f t="shared" si="121"/>
        <v/>
      </c>
      <c r="AJ287" s="26" t="str">
        <f t="shared" si="122"/>
        <v/>
      </c>
      <c r="AK287" s="26" t="str">
        <f t="shared" si="123"/>
        <v/>
      </c>
      <c r="AL287" s="26" t="str">
        <f t="shared" si="124"/>
        <v/>
      </c>
      <c r="AM287" s="26" t="str">
        <f t="shared" si="125"/>
        <v/>
      </c>
      <c r="AN287" s="26">
        <f t="shared" si="126"/>
        <v>1</v>
      </c>
      <c r="AO287" s="26">
        <f t="shared" si="132"/>
        <v>191</v>
      </c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</row>
    <row r="288" spans="1:64" x14ac:dyDescent="0.35">
      <c r="A288" t="s">
        <v>99</v>
      </c>
      <c r="B288" s="1">
        <v>44112</v>
      </c>
      <c r="D288" t="str">
        <f t="shared" si="127"/>
        <v/>
      </c>
      <c r="E288" s="5"/>
      <c r="F288" s="5"/>
      <c r="G288" s="5">
        <v>0.33680555555555602</v>
      </c>
      <c r="H288" s="5">
        <v>0.5</v>
      </c>
      <c r="I288" s="5">
        <v>0.54513888888888895</v>
      </c>
      <c r="J288" s="5">
        <f t="shared" si="133"/>
        <v>4.5138888888888951E-2</v>
      </c>
      <c r="K288" s="5">
        <v>0.70833333333333304</v>
      </c>
      <c r="L288" s="5"/>
      <c r="M288" s="5"/>
      <c r="N288" s="5">
        <f t="shared" si="128"/>
        <v>0.32638888888888806</v>
      </c>
      <c r="O288" s="5">
        <f t="shared" si="134"/>
        <v>0</v>
      </c>
      <c r="P288" s="24">
        <f t="shared" si="135"/>
        <v>0.32638888888888806</v>
      </c>
      <c r="Q288" s="5">
        <f t="shared" si="136"/>
        <v>0</v>
      </c>
      <c r="R288" s="7">
        <f t="shared" si="137"/>
        <v>-8.3266726846886741E-16</v>
      </c>
      <c r="S288" s="7">
        <f t="shared" si="138"/>
        <v>-2.3397950243975174E-13</v>
      </c>
      <c r="T288" s="7">
        <f t="shared" si="139"/>
        <v>-2.3397950243975174E-13</v>
      </c>
      <c r="U288" s="5">
        <f t="shared" si="140"/>
        <v>0</v>
      </c>
      <c r="V288" s="30"/>
      <c r="W288" s="46">
        <f t="shared" si="129"/>
        <v>0</v>
      </c>
      <c r="X288" s="48">
        <f t="shared" si="130"/>
        <v>0</v>
      </c>
      <c r="Y288" s="6" t="str">
        <f t="shared" si="116"/>
        <v>non</v>
      </c>
      <c r="AB288" s="5">
        <f t="shared" si="131"/>
        <v>0</v>
      </c>
      <c r="AE288" s="26" t="str">
        <f t="shared" si="117"/>
        <v/>
      </c>
      <c r="AF288" s="26" t="str">
        <f t="shared" si="118"/>
        <v/>
      </c>
      <c r="AG288" s="26" t="str">
        <f t="shared" si="119"/>
        <v/>
      </c>
      <c r="AH288" s="26" t="str">
        <f t="shared" si="120"/>
        <v/>
      </c>
      <c r="AI288" s="26" t="str">
        <f t="shared" si="121"/>
        <v/>
      </c>
      <c r="AJ288" s="26" t="str">
        <f t="shared" si="122"/>
        <v/>
      </c>
      <c r="AK288" s="26" t="str">
        <f t="shared" si="123"/>
        <v/>
      </c>
      <c r="AL288" s="26" t="str">
        <f t="shared" si="124"/>
        <v/>
      </c>
      <c r="AM288" s="26" t="str">
        <f t="shared" si="125"/>
        <v/>
      </c>
      <c r="AN288" s="26">
        <f t="shared" si="126"/>
        <v>1</v>
      </c>
      <c r="AO288" s="26">
        <f t="shared" si="132"/>
        <v>192</v>
      </c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</row>
    <row r="289" spans="1:64" x14ac:dyDescent="0.35">
      <c r="A289" t="s">
        <v>100</v>
      </c>
      <c r="B289" s="1">
        <v>44113</v>
      </c>
      <c r="D289" t="str">
        <f t="shared" si="127"/>
        <v/>
      </c>
      <c r="E289" s="5"/>
      <c r="F289" s="5"/>
      <c r="G289" s="5">
        <v>0.33680555555555602</v>
      </c>
      <c r="H289" s="5">
        <v>0.5</v>
      </c>
      <c r="I289" s="5">
        <v>0.54513888888888895</v>
      </c>
      <c r="J289" s="5">
        <f t="shared" si="133"/>
        <v>4.5138888888888951E-2</v>
      </c>
      <c r="K289" s="5">
        <v>0.70833333333333304</v>
      </c>
      <c r="L289" s="5"/>
      <c r="M289" s="5"/>
      <c r="N289" s="5">
        <f t="shared" si="128"/>
        <v>0.32638888888888806</v>
      </c>
      <c r="O289" s="5">
        <f t="shared" si="134"/>
        <v>0</v>
      </c>
      <c r="P289" s="24">
        <f t="shared" si="135"/>
        <v>0.32638888888888806</v>
      </c>
      <c r="Q289" s="5">
        <f t="shared" si="136"/>
        <v>0</v>
      </c>
      <c r="R289" s="7">
        <f t="shared" si="137"/>
        <v>-8.3266726846886741E-16</v>
      </c>
      <c r="S289" s="7">
        <f t="shared" si="138"/>
        <v>-2.3481216970822061E-13</v>
      </c>
      <c r="T289" s="7">
        <f t="shared" si="139"/>
        <v>-2.3481216970822061E-13</v>
      </c>
      <c r="U289" s="5">
        <f t="shared" si="140"/>
        <v>0</v>
      </c>
      <c r="V289" s="30"/>
      <c r="W289" s="46">
        <f t="shared" si="129"/>
        <v>0</v>
      </c>
      <c r="X289" s="48">
        <f t="shared" si="130"/>
        <v>0</v>
      </c>
      <c r="Y289" s="6" t="str">
        <f t="shared" si="116"/>
        <v>non</v>
      </c>
      <c r="AB289" s="5">
        <f t="shared" si="131"/>
        <v>0</v>
      </c>
      <c r="AE289" s="26" t="str">
        <f t="shared" si="117"/>
        <v/>
      </c>
      <c r="AF289" s="26" t="str">
        <f t="shared" si="118"/>
        <v/>
      </c>
      <c r="AG289" s="26" t="str">
        <f t="shared" si="119"/>
        <v/>
      </c>
      <c r="AH289" s="26" t="str">
        <f t="shared" si="120"/>
        <v/>
      </c>
      <c r="AI289" s="26" t="str">
        <f t="shared" si="121"/>
        <v/>
      </c>
      <c r="AJ289" s="26" t="str">
        <f t="shared" si="122"/>
        <v/>
      </c>
      <c r="AK289" s="26" t="str">
        <f t="shared" si="123"/>
        <v/>
      </c>
      <c r="AL289" s="26" t="str">
        <f t="shared" si="124"/>
        <v/>
      </c>
      <c r="AM289" s="26" t="str">
        <f t="shared" si="125"/>
        <v/>
      </c>
      <c r="AN289" s="26">
        <f t="shared" si="126"/>
        <v>1</v>
      </c>
      <c r="AO289" s="26">
        <f t="shared" si="132"/>
        <v>193</v>
      </c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</row>
    <row r="290" spans="1:64" x14ac:dyDescent="0.35">
      <c r="A290" t="s">
        <v>101</v>
      </c>
      <c r="B290" s="1">
        <v>44114</v>
      </c>
      <c r="D290" t="str">
        <f t="shared" si="127"/>
        <v/>
      </c>
      <c r="E290" s="5"/>
      <c r="F290" s="5"/>
      <c r="G290" s="5">
        <v>0.33680555555555602</v>
      </c>
      <c r="H290" s="5">
        <v>0.5</v>
      </c>
      <c r="I290" s="5">
        <v>0.54513888888888895</v>
      </c>
      <c r="J290" s="5">
        <f t="shared" si="133"/>
        <v>4.5138888888888951E-2</v>
      </c>
      <c r="K290" s="5">
        <v>0.70833333333333304</v>
      </c>
      <c r="L290" s="5"/>
      <c r="M290" s="5"/>
      <c r="N290" s="5">
        <f t="shared" si="128"/>
        <v>0.32638888888888806</v>
      </c>
      <c r="O290" s="5">
        <f t="shared" si="134"/>
        <v>0</v>
      </c>
      <c r="P290" s="24">
        <f t="shared" si="135"/>
        <v>0.32638888888888806</v>
      </c>
      <c r="Q290" s="5">
        <f t="shared" si="136"/>
        <v>0</v>
      </c>
      <c r="R290" s="7">
        <f t="shared" si="137"/>
        <v>-8.3266726846886741E-16</v>
      </c>
      <c r="S290" s="7">
        <f t="shared" si="138"/>
        <v>-2.3564483697668948E-13</v>
      </c>
      <c r="T290" s="7">
        <f t="shared" si="139"/>
        <v>-2.3564483697668948E-13</v>
      </c>
      <c r="U290" s="5">
        <f t="shared" si="140"/>
        <v>0</v>
      </c>
      <c r="V290" s="30"/>
      <c r="W290" s="46">
        <f t="shared" si="129"/>
        <v>0</v>
      </c>
      <c r="X290" s="48">
        <f t="shared" si="130"/>
        <v>0</v>
      </c>
      <c r="Y290" s="6" t="str">
        <f t="shared" si="116"/>
        <v>non</v>
      </c>
      <c r="AB290" s="5">
        <f t="shared" si="131"/>
        <v>0</v>
      </c>
      <c r="AE290" s="26" t="str">
        <f t="shared" si="117"/>
        <v/>
      </c>
      <c r="AF290" s="26" t="str">
        <f t="shared" si="118"/>
        <v/>
      </c>
      <c r="AG290" s="26" t="str">
        <f t="shared" si="119"/>
        <v/>
      </c>
      <c r="AH290" s="26" t="str">
        <f t="shared" si="120"/>
        <v/>
      </c>
      <c r="AI290" s="26" t="str">
        <f t="shared" si="121"/>
        <v/>
      </c>
      <c r="AJ290" s="26" t="str">
        <f t="shared" si="122"/>
        <v/>
      </c>
      <c r="AK290" s="26" t="str">
        <f t="shared" si="123"/>
        <v/>
      </c>
      <c r="AL290" s="26" t="str">
        <f t="shared" si="124"/>
        <v/>
      </c>
      <c r="AM290" s="26" t="str">
        <f t="shared" si="125"/>
        <v/>
      </c>
      <c r="AN290" s="26">
        <f t="shared" si="126"/>
        <v>1</v>
      </c>
      <c r="AO290" s="26">
        <f t="shared" si="132"/>
        <v>194</v>
      </c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</row>
    <row r="291" spans="1:64" s="31" customFormat="1" x14ac:dyDescent="0.35">
      <c r="A291" s="31" t="s">
        <v>102</v>
      </c>
      <c r="B291" s="32">
        <v>44115</v>
      </c>
      <c r="D291" s="31" t="str">
        <f t="shared" si="127"/>
        <v/>
      </c>
      <c r="E291" s="33"/>
      <c r="F291" s="33"/>
      <c r="G291" s="33">
        <v>0.33680555555555602</v>
      </c>
      <c r="H291" s="33">
        <v>0.5</v>
      </c>
      <c r="I291" s="33">
        <v>0.54513888888888895</v>
      </c>
      <c r="J291" s="33">
        <f t="shared" si="133"/>
        <v>4.5138888888888951E-2</v>
      </c>
      <c r="K291" s="33">
        <v>0.70833333333333304</v>
      </c>
      <c r="L291" s="33"/>
      <c r="M291" s="33"/>
      <c r="N291" s="33">
        <f t="shared" si="128"/>
        <v>0.32638888888888806</v>
      </c>
      <c r="O291" s="33">
        <f t="shared" si="134"/>
        <v>0</v>
      </c>
      <c r="P291" s="33">
        <f t="shared" si="135"/>
        <v>0.32638888888888806</v>
      </c>
      <c r="Q291" s="33">
        <f t="shared" si="136"/>
        <v>0</v>
      </c>
      <c r="R291" s="34">
        <f t="shared" si="137"/>
        <v>-8.3266726846886741E-16</v>
      </c>
      <c r="S291" s="34">
        <f t="shared" si="138"/>
        <v>-2.3647750424515834E-13</v>
      </c>
      <c r="T291" s="34">
        <f t="shared" si="139"/>
        <v>-2.3647750424515834E-13</v>
      </c>
      <c r="U291" s="33">
        <f t="shared" si="140"/>
        <v>0</v>
      </c>
      <c r="V291" s="35"/>
      <c r="W291" s="47">
        <f t="shared" si="129"/>
        <v>0</v>
      </c>
      <c r="X291" s="49">
        <f t="shared" si="130"/>
        <v>0</v>
      </c>
      <c r="Y291" s="36" t="str">
        <f t="shared" si="116"/>
        <v>non</v>
      </c>
      <c r="AB291" s="33">
        <f t="shared" si="131"/>
        <v>0</v>
      </c>
      <c r="AE291" s="37" t="str">
        <f t="shared" si="117"/>
        <v/>
      </c>
      <c r="AF291" s="37" t="str">
        <f t="shared" si="118"/>
        <v/>
      </c>
      <c r="AG291" s="37" t="str">
        <f t="shared" si="119"/>
        <v/>
      </c>
      <c r="AH291" s="37" t="str">
        <f t="shared" si="120"/>
        <v/>
      </c>
      <c r="AI291" s="37" t="str">
        <f t="shared" si="121"/>
        <v/>
      </c>
      <c r="AJ291" s="37" t="str">
        <f t="shared" si="122"/>
        <v/>
      </c>
      <c r="AK291" s="37" t="str">
        <f t="shared" si="123"/>
        <v/>
      </c>
      <c r="AL291" s="37" t="str">
        <f t="shared" si="124"/>
        <v/>
      </c>
      <c r="AM291" s="37" t="str">
        <f t="shared" si="125"/>
        <v/>
      </c>
      <c r="AN291" s="37">
        <f t="shared" si="126"/>
        <v>0</v>
      </c>
      <c r="AO291" s="37">
        <f t="shared" si="132"/>
        <v>194</v>
      </c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</row>
    <row r="292" spans="1:64" s="31" customFormat="1" x14ac:dyDescent="0.35">
      <c r="A292" s="31" t="s">
        <v>103</v>
      </c>
      <c r="B292" s="32">
        <v>44116</v>
      </c>
      <c r="D292" s="31" t="str">
        <f t="shared" si="127"/>
        <v/>
      </c>
      <c r="E292" s="33"/>
      <c r="F292" s="33"/>
      <c r="G292" s="33">
        <v>0.33680555555555602</v>
      </c>
      <c r="H292" s="33">
        <v>0.5</v>
      </c>
      <c r="I292" s="33">
        <v>0.54513888888888895</v>
      </c>
      <c r="J292" s="33">
        <f t="shared" si="133"/>
        <v>4.5138888888888951E-2</v>
      </c>
      <c r="K292" s="33">
        <v>0.70833333333333304</v>
      </c>
      <c r="L292" s="33"/>
      <c r="M292" s="33"/>
      <c r="N292" s="33">
        <f t="shared" si="128"/>
        <v>0.32638888888888806</v>
      </c>
      <c r="O292" s="33">
        <f t="shared" si="134"/>
        <v>0</v>
      </c>
      <c r="P292" s="33">
        <f t="shared" si="135"/>
        <v>0.32638888888888806</v>
      </c>
      <c r="Q292" s="33">
        <f t="shared" si="136"/>
        <v>0</v>
      </c>
      <c r="R292" s="34">
        <f t="shared" si="137"/>
        <v>-8.3266726846886741E-16</v>
      </c>
      <c r="S292" s="34">
        <f t="shared" si="138"/>
        <v>-2.3731017151362721E-13</v>
      </c>
      <c r="T292" s="34">
        <f t="shared" si="139"/>
        <v>-2.3731017151362721E-13</v>
      </c>
      <c r="U292" s="33">
        <f t="shared" si="140"/>
        <v>0</v>
      </c>
      <c r="V292" s="35"/>
      <c r="W292" s="47">
        <f t="shared" si="129"/>
        <v>0</v>
      </c>
      <c r="X292" s="49">
        <f t="shared" si="130"/>
        <v>0</v>
      </c>
      <c r="Y292" s="36" t="str">
        <f t="shared" si="116"/>
        <v>non</v>
      </c>
      <c r="AB292" s="33">
        <f t="shared" si="131"/>
        <v>0</v>
      </c>
      <c r="AE292" s="37" t="str">
        <f t="shared" si="117"/>
        <v/>
      </c>
      <c r="AF292" s="37" t="str">
        <f t="shared" si="118"/>
        <v/>
      </c>
      <c r="AG292" s="37" t="str">
        <f t="shared" si="119"/>
        <v/>
      </c>
      <c r="AH292" s="37" t="str">
        <f t="shared" si="120"/>
        <v/>
      </c>
      <c r="AI292" s="37" t="str">
        <f t="shared" si="121"/>
        <v/>
      </c>
      <c r="AJ292" s="37" t="str">
        <f t="shared" si="122"/>
        <v/>
      </c>
      <c r="AK292" s="37" t="str">
        <f t="shared" si="123"/>
        <v/>
      </c>
      <c r="AL292" s="37" t="str">
        <f t="shared" si="124"/>
        <v/>
      </c>
      <c r="AM292" s="37" t="str">
        <f t="shared" si="125"/>
        <v/>
      </c>
      <c r="AN292" s="37">
        <f t="shared" si="126"/>
        <v>0</v>
      </c>
      <c r="AO292" s="37">
        <f t="shared" si="132"/>
        <v>194</v>
      </c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</row>
    <row r="293" spans="1:64" s="25" customFormat="1" x14ac:dyDescent="0.35">
      <c r="A293" t="s">
        <v>104</v>
      </c>
      <c r="B293" s="1">
        <v>44117</v>
      </c>
      <c r="C293"/>
      <c r="D293" t="str">
        <f t="shared" si="127"/>
        <v/>
      </c>
      <c r="E293" s="5"/>
      <c r="F293" s="5"/>
      <c r="G293" s="5">
        <v>0.33680555555555602</v>
      </c>
      <c r="H293" s="5">
        <v>0.5</v>
      </c>
      <c r="I293" s="5">
        <v>0.54513888888888895</v>
      </c>
      <c r="J293" s="5">
        <f t="shared" si="133"/>
        <v>4.5138888888888951E-2</v>
      </c>
      <c r="K293" s="5">
        <v>0.70833333333333304</v>
      </c>
      <c r="L293" s="5"/>
      <c r="M293" s="5"/>
      <c r="N293" s="5">
        <f t="shared" si="128"/>
        <v>0.32638888888888806</v>
      </c>
      <c r="O293" s="5">
        <f t="shared" si="134"/>
        <v>0</v>
      </c>
      <c r="P293" s="24">
        <f t="shared" si="135"/>
        <v>0.32638888888888806</v>
      </c>
      <c r="Q293" s="5">
        <f t="shared" si="136"/>
        <v>0</v>
      </c>
      <c r="R293" s="7">
        <f t="shared" si="137"/>
        <v>-8.3266726846886741E-16</v>
      </c>
      <c r="S293" s="7">
        <f t="shared" si="138"/>
        <v>-2.3814283878209608E-13</v>
      </c>
      <c r="T293" s="7">
        <f t="shared" si="139"/>
        <v>-2.3814283878209608E-13</v>
      </c>
      <c r="U293" s="5">
        <f t="shared" si="140"/>
        <v>0</v>
      </c>
      <c r="V293" s="30"/>
      <c r="W293" s="46">
        <f t="shared" si="129"/>
        <v>0</v>
      </c>
      <c r="X293" s="48">
        <f t="shared" si="130"/>
        <v>0</v>
      </c>
      <c r="Y293" s="6" t="str">
        <f t="shared" si="116"/>
        <v>non</v>
      </c>
      <c r="Z293"/>
      <c r="AA293"/>
      <c r="AB293" s="5">
        <f t="shared" si="131"/>
        <v>0</v>
      </c>
      <c r="AC293"/>
      <c r="AD293"/>
      <c r="AE293" s="26" t="str">
        <f t="shared" si="117"/>
        <v/>
      </c>
      <c r="AF293" s="26" t="str">
        <f t="shared" si="118"/>
        <v/>
      </c>
      <c r="AG293" s="26" t="str">
        <f t="shared" si="119"/>
        <v/>
      </c>
      <c r="AH293" s="26" t="str">
        <f t="shared" si="120"/>
        <v/>
      </c>
      <c r="AI293" s="26" t="str">
        <f t="shared" si="121"/>
        <v/>
      </c>
      <c r="AJ293" s="26" t="str">
        <f t="shared" si="122"/>
        <v/>
      </c>
      <c r="AK293" s="26" t="str">
        <f t="shared" si="123"/>
        <v/>
      </c>
      <c r="AL293" s="26" t="str">
        <f t="shared" si="124"/>
        <v/>
      </c>
      <c r="AM293" s="26" t="str">
        <f t="shared" si="125"/>
        <v/>
      </c>
      <c r="AN293" s="26">
        <f t="shared" si="126"/>
        <v>1</v>
      </c>
      <c r="AO293" s="26">
        <f t="shared" si="132"/>
        <v>195</v>
      </c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/>
      <c r="BD293"/>
      <c r="BE293"/>
      <c r="BF293"/>
      <c r="BG293"/>
      <c r="BH293"/>
      <c r="BI293"/>
      <c r="BJ293"/>
      <c r="BK293"/>
      <c r="BL293"/>
    </row>
    <row r="294" spans="1:64" x14ac:dyDescent="0.35">
      <c r="A294" t="s">
        <v>98</v>
      </c>
      <c r="B294" s="1">
        <v>44118</v>
      </c>
      <c r="D294" t="str">
        <f t="shared" si="127"/>
        <v/>
      </c>
      <c r="E294" s="5"/>
      <c r="F294" s="5"/>
      <c r="G294" s="5">
        <v>0.33680555555555602</v>
      </c>
      <c r="H294" s="5">
        <v>0.5</v>
      </c>
      <c r="I294" s="5">
        <v>0.54513888888888895</v>
      </c>
      <c r="J294" s="5">
        <f t="shared" si="133"/>
        <v>4.5138888888888951E-2</v>
      </c>
      <c r="K294" s="5">
        <v>0.70833333333333304</v>
      </c>
      <c r="L294" s="5"/>
      <c r="M294" s="5"/>
      <c r="N294" s="5">
        <f t="shared" si="128"/>
        <v>0.32638888888888806</v>
      </c>
      <c r="O294" s="5">
        <f t="shared" si="134"/>
        <v>0</v>
      </c>
      <c r="P294" s="24">
        <f t="shared" si="135"/>
        <v>0.32638888888888806</v>
      </c>
      <c r="Q294" s="5">
        <f t="shared" si="136"/>
        <v>0</v>
      </c>
      <c r="R294" s="7">
        <f t="shared" si="137"/>
        <v>-8.3266726846886741E-16</v>
      </c>
      <c r="S294" s="7">
        <f t="shared" si="138"/>
        <v>-2.3897550605056495E-13</v>
      </c>
      <c r="T294" s="7">
        <f t="shared" si="139"/>
        <v>-2.3897550605056495E-13</v>
      </c>
      <c r="U294" s="5">
        <f t="shared" si="140"/>
        <v>0</v>
      </c>
      <c r="V294" s="30"/>
      <c r="W294" s="46">
        <f t="shared" si="129"/>
        <v>0</v>
      </c>
      <c r="X294" s="48">
        <f t="shared" si="130"/>
        <v>0</v>
      </c>
      <c r="Y294" s="6" t="str">
        <f t="shared" si="116"/>
        <v>non</v>
      </c>
      <c r="AB294" s="5">
        <f t="shared" si="131"/>
        <v>0</v>
      </c>
      <c r="AE294" s="26" t="str">
        <f t="shared" si="117"/>
        <v/>
      </c>
      <c r="AF294" s="26" t="str">
        <f t="shared" si="118"/>
        <v/>
      </c>
      <c r="AG294" s="26" t="str">
        <f t="shared" si="119"/>
        <v/>
      </c>
      <c r="AH294" s="26" t="str">
        <f t="shared" si="120"/>
        <v/>
      </c>
      <c r="AI294" s="26" t="str">
        <f t="shared" si="121"/>
        <v/>
      </c>
      <c r="AJ294" s="26" t="str">
        <f t="shared" si="122"/>
        <v/>
      </c>
      <c r="AK294" s="26" t="str">
        <f t="shared" si="123"/>
        <v/>
      </c>
      <c r="AL294" s="26" t="str">
        <f t="shared" si="124"/>
        <v/>
      </c>
      <c r="AM294" s="26" t="str">
        <f t="shared" si="125"/>
        <v/>
      </c>
      <c r="AN294" s="26">
        <f t="shared" si="126"/>
        <v>1</v>
      </c>
      <c r="AO294" s="26">
        <f t="shared" si="132"/>
        <v>196</v>
      </c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</row>
    <row r="295" spans="1:64" x14ac:dyDescent="0.35">
      <c r="A295" t="s">
        <v>99</v>
      </c>
      <c r="B295" s="1">
        <v>44119</v>
      </c>
      <c r="D295" t="str">
        <f t="shared" si="127"/>
        <v/>
      </c>
      <c r="E295" s="5"/>
      <c r="F295" s="5"/>
      <c r="G295" s="5">
        <v>0.33680555555555602</v>
      </c>
      <c r="H295" s="5">
        <v>0.5</v>
      </c>
      <c r="I295" s="5">
        <v>0.54513888888888895</v>
      </c>
      <c r="J295" s="5">
        <f t="shared" si="133"/>
        <v>4.5138888888888951E-2</v>
      </c>
      <c r="K295" s="5">
        <v>0.70833333333333304</v>
      </c>
      <c r="L295" s="5"/>
      <c r="M295" s="5"/>
      <c r="N295" s="5">
        <f t="shared" si="128"/>
        <v>0.32638888888888806</v>
      </c>
      <c r="O295" s="5">
        <f t="shared" si="134"/>
        <v>0</v>
      </c>
      <c r="P295" s="24">
        <f t="shared" si="135"/>
        <v>0.32638888888888806</v>
      </c>
      <c r="Q295" s="5">
        <f t="shared" si="136"/>
        <v>0</v>
      </c>
      <c r="R295" s="7">
        <f t="shared" si="137"/>
        <v>-8.3266726846886741E-16</v>
      </c>
      <c r="S295" s="7">
        <f t="shared" si="138"/>
        <v>-2.3980817331903381E-13</v>
      </c>
      <c r="T295" s="7">
        <f t="shared" si="139"/>
        <v>-2.3980817331903381E-13</v>
      </c>
      <c r="U295" s="5">
        <f t="shared" si="140"/>
        <v>0</v>
      </c>
      <c r="V295" s="30"/>
      <c r="W295" s="46">
        <f t="shared" si="129"/>
        <v>0</v>
      </c>
      <c r="X295" s="48">
        <f t="shared" si="130"/>
        <v>0</v>
      </c>
      <c r="Y295" s="6" t="str">
        <f t="shared" si="116"/>
        <v>non</v>
      </c>
      <c r="AB295" s="5">
        <f t="shared" si="131"/>
        <v>0</v>
      </c>
      <c r="AE295" s="26" t="str">
        <f t="shared" si="117"/>
        <v/>
      </c>
      <c r="AF295" s="26" t="str">
        <f t="shared" si="118"/>
        <v/>
      </c>
      <c r="AG295" s="26" t="str">
        <f t="shared" si="119"/>
        <v/>
      </c>
      <c r="AH295" s="26" t="str">
        <f t="shared" si="120"/>
        <v/>
      </c>
      <c r="AI295" s="26" t="str">
        <f t="shared" si="121"/>
        <v/>
      </c>
      <c r="AJ295" s="26" t="str">
        <f t="shared" si="122"/>
        <v/>
      </c>
      <c r="AK295" s="26" t="str">
        <f t="shared" si="123"/>
        <v/>
      </c>
      <c r="AL295" s="26" t="str">
        <f t="shared" si="124"/>
        <v/>
      </c>
      <c r="AM295" s="26" t="str">
        <f t="shared" si="125"/>
        <v/>
      </c>
      <c r="AN295" s="26">
        <f t="shared" si="126"/>
        <v>1</v>
      </c>
      <c r="AO295" s="26">
        <f t="shared" si="132"/>
        <v>197</v>
      </c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</row>
    <row r="296" spans="1:64" x14ac:dyDescent="0.35">
      <c r="A296" t="s">
        <v>100</v>
      </c>
      <c r="B296" s="1">
        <v>44120</v>
      </c>
      <c r="D296" t="str">
        <f t="shared" si="127"/>
        <v/>
      </c>
      <c r="E296" s="5"/>
      <c r="F296" s="5"/>
      <c r="G296" s="5">
        <v>0.33680555555555602</v>
      </c>
      <c r="H296" s="5">
        <v>0.5</v>
      </c>
      <c r="I296" s="5">
        <v>0.54513888888888895</v>
      </c>
      <c r="J296" s="5">
        <f t="shared" si="133"/>
        <v>4.5138888888888951E-2</v>
      </c>
      <c r="K296" s="5">
        <v>0.70833333333333304</v>
      </c>
      <c r="L296" s="5"/>
      <c r="M296" s="5"/>
      <c r="N296" s="5">
        <f t="shared" si="128"/>
        <v>0.32638888888888806</v>
      </c>
      <c r="O296" s="5">
        <f t="shared" si="134"/>
        <v>0</v>
      </c>
      <c r="P296" s="24">
        <f t="shared" si="135"/>
        <v>0.32638888888888806</v>
      </c>
      <c r="Q296" s="5">
        <f t="shared" si="136"/>
        <v>0</v>
      </c>
      <c r="R296" s="7">
        <f t="shared" si="137"/>
        <v>-8.3266726846886741E-16</v>
      </c>
      <c r="S296" s="7">
        <f t="shared" si="138"/>
        <v>-2.4064084058750268E-13</v>
      </c>
      <c r="T296" s="7">
        <f t="shared" si="139"/>
        <v>-2.4064084058750268E-13</v>
      </c>
      <c r="U296" s="5">
        <f t="shared" si="140"/>
        <v>0</v>
      </c>
      <c r="V296" s="30"/>
      <c r="W296" s="46">
        <f t="shared" si="129"/>
        <v>0</v>
      </c>
      <c r="X296" s="48">
        <f t="shared" si="130"/>
        <v>0</v>
      </c>
      <c r="Y296" s="6" t="str">
        <f t="shared" si="116"/>
        <v>non</v>
      </c>
      <c r="AB296" s="5">
        <f t="shared" si="131"/>
        <v>0</v>
      </c>
      <c r="AE296" s="26" t="str">
        <f t="shared" si="117"/>
        <v/>
      </c>
      <c r="AF296" s="26" t="str">
        <f t="shared" si="118"/>
        <v/>
      </c>
      <c r="AG296" s="26" t="str">
        <f t="shared" si="119"/>
        <v/>
      </c>
      <c r="AH296" s="26" t="str">
        <f t="shared" si="120"/>
        <v/>
      </c>
      <c r="AI296" s="26" t="str">
        <f t="shared" si="121"/>
        <v/>
      </c>
      <c r="AJ296" s="26" t="str">
        <f t="shared" si="122"/>
        <v/>
      </c>
      <c r="AK296" s="26" t="str">
        <f t="shared" si="123"/>
        <v/>
      </c>
      <c r="AL296" s="26" t="str">
        <f t="shared" si="124"/>
        <v/>
      </c>
      <c r="AM296" s="26" t="str">
        <f t="shared" si="125"/>
        <v/>
      </c>
      <c r="AN296" s="26">
        <f t="shared" si="126"/>
        <v>1</v>
      </c>
      <c r="AO296" s="26">
        <f t="shared" si="132"/>
        <v>198</v>
      </c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</row>
    <row r="297" spans="1:64" x14ac:dyDescent="0.35">
      <c r="A297" t="s">
        <v>101</v>
      </c>
      <c r="B297" s="1">
        <v>44121</v>
      </c>
      <c r="D297" t="str">
        <f t="shared" si="127"/>
        <v/>
      </c>
      <c r="E297" s="5"/>
      <c r="F297" s="5"/>
      <c r="G297" s="5">
        <v>0.33680555555555602</v>
      </c>
      <c r="H297" s="5">
        <v>0.5</v>
      </c>
      <c r="I297" s="5">
        <v>0.54513888888888895</v>
      </c>
      <c r="J297" s="5">
        <f t="shared" si="133"/>
        <v>4.5138888888888951E-2</v>
      </c>
      <c r="K297" s="5">
        <v>0.70833333333333304</v>
      </c>
      <c r="L297" s="5"/>
      <c r="M297" s="5"/>
      <c r="N297" s="5">
        <f t="shared" si="128"/>
        <v>0.32638888888888806</v>
      </c>
      <c r="O297" s="5">
        <f t="shared" si="134"/>
        <v>0</v>
      </c>
      <c r="P297" s="24">
        <f t="shared" si="135"/>
        <v>0.32638888888888806</v>
      </c>
      <c r="Q297" s="5">
        <f t="shared" si="136"/>
        <v>0</v>
      </c>
      <c r="R297" s="7">
        <f t="shared" si="137"/>
        <v>-8.3266726846886741E-16</v>
      </c>
      <c r="S297" s="7">
        <f t="shared" si="138"/>
        <v>-2.4147350785597155E-13</v>
      </c>
      <c r="T297" s="7">
        <f t="shared" si="139"/>
        <v>-2.4147350785597155E-13</v>
      </c>
      <c r="U297" s="5">
        <f t="shared" si="140"/>
        <v>0</v>
      </c>
      <c r="V297" s="30"/>
      <c r="W297" s="46">
        <f t="shared" si="129"/>
        <v>0</v>
      </c>
      <c r="X297" s="48">
        <f t="shared" si="130"/>
        <v>0</v>
      </c>
      <c r="Y297" s="6" t="str">
        <f t="shared" si="116"/>
        <v>non</v>
      </c>
      <c r="AB297" s="5">
        <f t="shared" si="131"/>
        <v>0</v>
      </c>
      <c r="AE297" s="26" t="str">
        <f t="shared" si="117"/>
        <v/>
      </c>
      <c r="AF297" s="26" t="str">
        <f t="shared" si="118"/>
        <v/>
      </c>
      <c r="AG297" s="26" t="str">
        <f t="shared" si="119"/>
        <v/>
      </c>
      <c r="AH297" s="26" t="str">
        <f t="shared" si="120"/>
        <v/>
      </c>
      <c r="AI297" s="26" t="str">
        <f t="shared" si="121"/>
        <v/>
      </c>
      <c r="AJ297" s="26" t="str">
        <f t="shared" si="122"/>
        <v/>
      </c>
      <c r="AK297" s="26" t="str">
        <f t="shared" si="123"/>
        <v/>
      </c>
      <c r="AL297" s="26" t="str">
        <f t="shared" si="124"/>
        <v/>
      </c>
      <c r="AM297" s="26" t="str">
        <f t="shared" si="125"/>
        <v/>
      </c>
      <c r="AN297" s="26">
        <f t="shared" si="126"/>
        <v>1</v>
      </c>
      <c r="AO297" s="26">
        <f t="shared" si="132"/>
        <v>199</v>
      </c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</row>
    <row r="298" spans="1:64" s="31" customFormat="1" x14ac:dyDescent="0.35">
      <c r="A298" s="31" t="s">
        <v>102</v>
      </c>
      <c r="B298" s="32">
        <v>44122</v>
      </c>
      <c r="D298" s="31" t="str">
        <f t="shared" si="127"/>
        <v/>
      </c>
      <c r="E298" s="33"/>
      <c r="F298" s="33"/>
      <c r="G298" s="33">
        <v>0.33680555555555602</v>
      </c>
      <c r="H298" s="33">
        <v>0.5</v>
      </c>
      <c r="I298" s="33">
        <v>0.54513888888888895</v>
      </c>
      <c r="J298" s="33">
        <f t="shared" si="133"/>
        <v>4.5138888888888951E-2</v>
      </c>
      <c r="K298" s="33">
        <v>0.70833333333333304</v>
      </c>
      <c r="L298" s="33"/>
      <c r="M298" s="33"/>
      <c r="N298" s="33">
        <f t="shared" si="128"/>
        <v>0.32638888888888806</v>
      </c>
      <c r="O298" s="33">
        <f t="shared" si="134"/>
        <v>0</v>
      </c>
      <c r="P298" s="33">
        <f t="shared" si="135"/>
        <v>0.32638888888888806</v>
      </c>
      <c r="Q298" s="33">
        <f t="shared" si="136"/>
        <v>0</v>
      </c>
      <c r="R298" s="34">
        <f t="shared" si="137"/>
        <v>-8.3266726846886741E-16</v>
      </c>
      <c r="S298" s="34">
        <f t="shared" si="138"/>
        <v>-2.4230617512444041E-13</v>
      </c>
      <c r="T298" s="34">
        <f t="shared" si="139"/>
        <v>-2.4230617512444041E-13</v>
      </c>
      <c r="U298" s="33">
        <f t="shared" si="140"/>
        <v>0</v>
      </c>
      <c r="V298" s="35"/>
      <c r="W298" s="47">
        <f t="shared" si="129"/>
        <v>0</v>
      </c>
      <c r="X298" s="49">
        <f t="shared" si="130"/>
        <v>0</v>
      </c>
      <c r="Y298" s="36" t="str">
        <f t="shared" si="116"/>
        <v>non</v>
      </c>
      <c r="AB298" s="33">
        <f t="shared" si="131"/>
        <v>0</v>
      </c>
      <c r="AE298" s="37" t="str">
        <f t="shared" si="117"/>
        <v/>
      </c>
      <c r="AF298" s="37" t="str">
        <f t="shared" si="118"/>
        <v/>
      </c>
      <c r="AG298" s="37" t="str">
        <f t="shared" si="119"/>
        <v/>
      </c>
      <c r="AH298" s="37" t="str">
        <f t="shared" si="120"/>
        <v/>
      </c>
      <c r="AI298" s="37" t="str">
        <f t="shared" si="121"/>
        <v/>
      </c>
      <c r="AJ298" s="37" t="str">
        <f t="shared" si="122"/>
        <v/>
      </c>
      <c r="AK298" s="37" t="str">
        <f t="shared" si="123"/>
        <v/>
      </c>
      <c r="AL298" s="37" t="str">
        <f t="shared" si="124"/>
        <v/>
      </c>
      <c r="AM298" s="37" t="str">
        <f t="shared" si="125"/>
        <v/>
      </c>
      <c r="AN298" s="37">
        <f t="shared" si="126"/>
        <v>0</v>
      </c>
      <c r="AO298" s="37">
        <f t="shared" si="132"/>
        <v>199</v>
      </c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</row>
    <row r="299" spans="1:64" s="31" customFormat="1" x14ac:dyDescent="0.35">
      <c r="A299" s="31" t="s">
        <v>103</v>
      </c>
      <c r="B299" s="32">
        <v>44123</v>
      </c>
      <c r="D299" s="31" t="str">
        <f t="shared" si="127"/>
        <v/>
      </c>
      <c r="E299" s="33"/>
      <c r="F299" s="33"/>
      <c r="G299" s="33">
        <v>0.33680555555555602</v>
      </c>
      <c r="H299" s="33">
        <v>0.5</v>
      </c>
      <c r="I299" s="33">
        <v>0.54513888888888895</v>
      </c>
      <c r="J299" s="33">
        <f t="shared" si="133"/>
        <v>4.5138888888888951E-2</v>
      </c>
      <c r="K299" s="33">
        <v>0.70833333333333304</v>
      </c>
      <c r="L299" s="33"/>
      <c r="M299" s="33"/>
      <c r="N299" s="33">
        <f t="shared" si="128"/>
        <v>0.32638888888888806</v>
      </c>
      <c r="O299" s="33">
        <f t="shared" si="134"/>
        <v>0</v>
      </c>
      <c r="P299" s="33">
        <f t="shared" si="135"/>
        <v>0.32638888888888806</v>
      </c>
      <c r="Q299" s="33">
        <f t="shared" si="136"/>
        <v>0</v>
      </c>
      <c r="R299" s="34">
        <f t="shared" si="137"/>
        <v>-8.3266726846886741E-16</v>
      </c>
      <c r="S299" s="34">
        <f t="shared" si="138"/>
        <v>-2.4313884239290928E-13</v>
      </c>
      <c r="T299" s="34">
        <f t="shared" si="139"/>
        <v>-2.4313884239290928E-13</v>
      </c>
      <c r="U299" s="33">
        <f t="shared" si="140"/>
        <v>0</v>
      </c>
      <c r="V299" s="35"/>
      <c r="W299" s="47">
        <f t="shared" si="129"/>
        <v>0</v>
      </c>
      <c r="X299" s="49">
        <f t="shared" si="130"/>
        <v>0</v>
      </c>
      <c r="Y299" s="36" t="str">
        <f t="shared" si="116"/>
        <v>non</v>
      </c>
      <c r="AB299" s="33">
        <f t="shared" si="131"/>
        <v>0</v>
      </c>
      <c r="AE299" s="37" t="str">
        <f t="shared" si="117"/>
        <v/>
      </c>
      <c r="AF299" s="37" t="str">
        <f t="shared" si="118"/>
        <v/>
      </c>
      <c r="AG299" s="37" t="str">
        <f t="shared" si="119"/>
        <v/>
      </c>
      <c r="AH299" s="37" t="str">
        <f t="shared" si="120"/>
        <v/>
      </c>
      <c r="AI299" s="37" t="str">
        <f t="shared" si="121"/>
        <v/>
      </c>
      <c r="AJ299" s="37" t="str">
        <f t="shared" si="122"/>
        <v/>
      </c>
      <c r="AK299" s="37" t="str">
        <f t="shared" si="123"/>
        <v/>
      </c>
      <c r="AL299" s="37" t="str">
        <f t="shared" si="124"/>
        <v/>
      </c>
      <c r="AM299" s="37" t="str">
        <f t="shared" si="125"/>
        <v/>
      </c>
      <c r="AN299" s="37">
        <f t="shared" si="126"/>
        <v>0</v>
      </c>
      <c r="AO299" s="37">
        <f t="shared" si="132"/>
        <v>199</v>
      </c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</row>
    <row r="300" spans="1:64" s="25" customFormat="1" x14ac:dyDescent="0.35">
      <c r="A300" t="s">
        <v>104</v>
      </c>
      <c r="B300" s="1">
        <v>44124</v>
      </c>
      <c r="C300"/>
      <c r="D300" t="str">
        <f t="shared" si="127"/>
        <v/>
      </c>
      <c r="E300" s="5"/>
      <c r="F300" s="5"/>
      <c r="G300" s="5">
        <v>0.33680555555555602</v>
      </c>
      <c r="H300" s="5">
        <v>0.5</v>
      </c>
      <c r="I300" s="5">
        <v>0.54513888888888895</v>
      </c>
      <c r="J300" s="5">
        <f t="shared" si="133"/>
        <v>4.5138888888888951E-2</v>
      </c>
      <c r="K300" s="5">
        <v>0.70833333333333304</v>
      </c>
      <c r="L300" s="5"/>
      <c r="M300" s="5"/>
      <c r="N300" s="5">
        <f t="shared" si="128"/>
        <v>0.32638888888888806</v>
      </c>
      <c r="O300" s="5">
        <f t="shared" si="134"/>
        <v>0</v>
      </c>
      <c r="P300" s="24">
        <f t="shared" si="135"/>
        <v>0.32638888888888806</v>
      </c>
      <c r="Q300" s="5">
        <f t="shared" si="136"/>
        <v>0</v>
      </c>
      <c r="R300" s="7">
        <f t="shared" si="137"/>
        <v>-8.3266726846886741E-16</v>
      </c>
      <c r="S300" s="7">
        <f t="shared" si="138"/>
        <v>-2.4397150966137815E-13</v>
      </c>
      <c r="T300" s="7">
        <f t="shared" si="139"/>
        <v>-2.4397150966137815E-13</v>
      </c>
      <c r="U300" s="5">
        <f t="shared" si="140"/>
        <v>0</v>
      </c>
      <c r="V300" s="30"/>
      <c r="W300" s="46">
        <f t="shared" si="129"/>
        <v>0</v>
      </c>
      <c r="X300" s="48">
        <f t="shared" si="130"/>
        <v>0</v>
      </c>
      <c r="Y300" s="6" t="str">
        <f t="shared" si="116"/>
        <v>non</v>
      </c>
      <c r="Z300"/>
      <c r="AA300"/>
      <c r="AB300" s="5">
        <f t="shared" si="131"/>
        <v>0</v>
      </c>
      <c r="AC300"/>
      <c r="AD300"/>
      <c r="AE300" s="26" t="str">
        <f t="shared" si="117"/>
        <v/>
      </c>
      <c r="AF300" s="26" t="str">
        <f t="shared" si="118"/>
        <v/>
      </c>
      <c r="AG300" s="26" t="str">
        <f t="shared" si="119"/>
        <v/>
      </c>
      <c r="AH300" s="26" t="str">
        <f t="shared" si="120"/>
        <v/>
      </c>
      <c r="AI300" s="26" t="str">
        <f t="shared" si="121"/>
        <v/>
      </c>
      <c r="AJ300" s="26" t="str">
        <f t="shared" si="122"/>
        <v/>
      </c>
      <c r="AK300" s="26" t="str">
        <f t="shared" si="123"/>
        <v/>
      </c>
      <c r="AL300" s="26" t="str">
        <f t="shared" si="124"/>
        <v/>
      </c>
      <c r="AM300" s="26" t="str">
        <f t="shared" si="125"/>
        <v/>
      </c>
      <c r="AN300" s="26">
        <f t="shared" si="126"/>
        <v>1</v>
      </c>
      <c r="AO300" s="26">
        <f t="shared" si="132"/>
        <v>200</v>
      </c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/>
      <c r="BD300"/>
      <c r="BE300"/>
      <c r="BF300"/>
      <c r="BG300"/>
      <c r="BH300"/>
      <c r="BI300"/>
      <c r="BJ300"/>
      <c r="BK300"/>
      <c r="BL300"/>
    </row>
    <row r="301" spans="1:64" x14ac:dyDescent="0.35">
      <c r="A301" t="s">
        <v>98</v>
      </c>
      <c r="B301" s="1">
        <v>44125</v>
      </c>
      <c r="D301" t="str">
        <f t="shared" si="127"/>
        <v/>
      </c>
      <c r="E301" s="5"/>
      <c r="F301" s="5"/>
      <c r="G301" s="5">
        <v>0.33680555555555602</v>
      </c>
      <c r="H301" s="5">
        <v>0.5</v>
      </c>
      <c r="I301" s="5">
        <v>0.54513888888888895</v>
      </c>
      <c r="J301" s="5">
        <f t="shared" si="133"/>
        <v>4.5138888888888951E-2</v>
      </c>
      <c r="K301" s="5">
        <v>0.70833333333333304</v>
      </c>
      <c r="L301" s="5"/>
      <c r="M301" s="5"/>
      <c r="N301" s="5">
        <f t="shared" si="128"/>
        <v>0.32638888888888806</v>
      </c>
      <c r="O301" s="5">
        <f t="shared" si="134"/>
        <v>0</v>
      </c>
      <c r="P301" s="24">
        <f t="shared" si="135"/>
        <v>0.32638888888888806</v>
      </c>
      <c r="Q301" s="5">
        <f t="shared" si="136"/>
        <v>0</v>
      </c>
      <c r="R301" s="7">
        <f t="shared" si="137"/>
        <v>-8.3266726846886741E-16</v>
      </c>
      <c r="S301" s="7">
        <f t="shared" si="138"/>
        <v>-2.4480417692984702E-13</v>
      </c>
      <c r="T301" s="7">
        <f t="shared" si="139"/>
        <v>-2.4480417692984702E-13</v>
      </c>
      <c r="U301" s="5">
        <f t="shared" si="140"/>
        <v>0</v>
      </c>
      <c r="V301" s="30"/>
      <c r="W301" s="46">
        <f t="shared" si="129"/>
        <v>0</v>
      </c>
      <c r="X301" s="48">
        <f t="shared" si="130"/>
        <v>0</v>
      </c>
      <c r="Y301" s="6" t="str">
        <f t="shared" si="116"/>
        <v>non</v>
      </c>
      <c r="AB301" s="5">
        <f t="shared" si="131"/>
        <v>0</v>
      </c>
      <c r="AE301" s="26" t="str">
        <f t="shared" si="117"/>
        <v/>
      </c>
      <c r="AF301" s="26" t="str">
        <f t="shared" si="118"/>
        <v/>
      </c>
      <c r="AG301" s="26" t="str">
        <f t="shared" si="119"/>
        <v/>
      </c>
      <c r="AH301" s="26" t="str">
        <f t="shared" si="120"/>
        <v/>
      </c>
      <c r="AI301" s="26" t="str">
        <f t="shared" si="121"/>
        <v/>
      </c>
      <c r="AJ301" s="26" t="str">
        <f t="shared" si="122"/>
        <v/>
      </c>
      <c r="AK301" s="26" t="str">
        <f t="shared" si="123"/>
        <v/>
      </c>
      <c r="AL301" s="26" t="str">
        <f t="shared" si="124"/>
        <v/>
      </c>
      <c r="AM301" s="26" t="str">
        <f t="shared" si="125"/>
        <v/>
      </c>
      <c r="AN301" s="26">
        <f t="shared" si="126"/>
        <v>1</v>
      </c>
      <c r="AO301" s="26">
        <f t="shared" si="132"/>
        <v>201</v>
      </c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</row>
    <row r="302" spans="1:64" x14ac:dyDescent="0.35">
      <c r="A302" t="s">
        <v>99</v>
      </c>
      <c r="B302" s="1">
        <v>44126</v>
      </c>
      <c r="D302" t="str">
        <f t="shared" si="127"/>
        <v/>
      </c>
      <c r="E302" s="5"/>
      <c r="F302" s="5"/>
      <c r="G302" s="5">
        <v>0.33680555555555602</v>
      </c>
      <c r="H302" s="5">
        <v>0.5</v>
      </c>
      <c r="I302" s="5">
        <v>0.54513888888888895</v>
      </c>
      <c r="J302" s="5">
        <f t="shared" si="133"/>
        <v>4.5138888888888951E-2</v>
      </c>
      <c r="K302" s="5">
        <v>0.70833333333333304</v>
      </c>
      <c r="L302" s="5"/>
      <c r="M302" s="5"/>
      <c r="N302" s="5">
        <f t="shared" si="128"/>
        <v>0.32638888888888806</v>
      </c>
      <c r="O302" s="5">
        <f t="shared" si="134"/>
        <v>0</v>
      </c>
      <c r="P302" s="24">
        <f t="shared" si="135"/>
        <v>0.32638888888888806</v>
      </c>
      <c r="Q302" s="5">
        <f t="shared" si="136"/>
        <v>0</v>
      </c>
      <c r="R302" s="7">
        <f t="shared" si="137"/>
        <v>-8.3266726846886741E-16</v>
      </c>
      <c r="S302" s="7">
        <f t="shared" si="138"/>
        <v>-2.4563684419831588E-13</v>
      </c>
      <c r="T302" s="7">
        <f t="shared" si="139"/>
        <v>-2.4563684419831588E-13</v>
      </c>
      <c r="U302" s="5">
        <f t="shared" si="140"/>
        <v>0</v>
      </c>
      <c r="V302" s="30"/>
      <c r="W302" s="46">
        <f t="shared" si="129"/>
        <v>0</v>
      </c>
      <c r="X302" s="48">
        <f t="shared" si="130"/>
        <v>0</v>
      </c>
      <c r="Y302" s="6" t="str">
        <f t="shared" si="116"/>
        <v>non</v>
      </c>
      <c r="AB302" s="5">
        <f t="shared" si="131"/>
        <v>0</v>
      </c>
      <c r="AE302" s="26" t="str">
        <f t="shared" si="117"/>
        <v/>
      </c>
      <c r="AF302" s="26" t="str">
        <f t="shared" si="118"/>
        <v/>
      </c>
      <c r="AG302" s="26" t="str">
        <f t="shared" si="119"/>
        <v/>
      </c>
      <c r="AH302" s="26" t="str">
        <f t="shared" si="120"/>
        <v/>
      </c>
      <c r="AI302" s="26" t="str">
        <f t="shared" si="121"/>
        <v/>
      </c>
      <c r="AJ302" s="26" t="str">
        <f t="shared" si="122"/>
        <v/>
      </c>
      <c r="AK302" s="26" t="str">
        <f t="shared" si="123"/>
        <v/>
      </c>
      <c r="AL302" s="26" t="str">
        <f t="shared" si="124"/>
        <v/>
      </c>
      <c r="AM302" s="26" t="str">
        <f t="shared" si="125"/>
        <v/>
      </c>
      <c r="AN302" s="26">
        <f t="shared" si="126"/>
        <v>1</v>
      </c>
      <c r="AO302" s="26">
        <f t="shared" si="132"/>
        <v>202</v>
      </c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</row>
    <row r="303" spans="1:64" x14ac:dyDescent="0.35">
      <c r="A303" t="s">
        <v>100</v>
      </c>
      <c r="B303" s="1">
        <v>44127</v>
      </c>
      <c r="D303" t="str">
        <f t="shared" si="127"/>
        <v/>
      </c>
      <c r="E303" s="5"/>
      <c r="F303" s="5"/>
      <c r="G303" s="5">
        <v>0.33680555555555602</v>
      </c>
      <c r="H303" s="5">
        <v>0.5</v>
      </c>
      <c r="I303" s="5">
        <v>0.54513888888888895</v>
      </c>
      <c r="J303" s="5">
        <f t="shared" si="133"/>
        <v>4.5138888888888951E-2</v>
      </c>
      <c r="K303" s="5">
        <v>0.70833333333333304</v>
      </c>
      <c r="L303" s="5"/>
      <c r="M303" s="5"/>
      <c r="N303" s="5">
        <f t="shared" si="128"/>
        <v>0.32638888888888806</v>
      </c>
      <c r="O303" s="5">
        <f t="shared" si="134"/>
        <v>0</v>
      </c>
      <c r="P303" s="24">
        <f t="shared" si="135"/>
        <v>0.32638888888888806</v>
      </c>
      <c r="Q303" s="5">
        <f t="shared" si="136"/>
        <v>0</v>
      </c>
      <c r="R303" s="7">
        <f t="shared" si="137"/>
        <v>-8.3266726846886741E-16</v>
      </c>
      <c r="S303" s="7">
        <f t="shared" si="138"/>
        <v>-2.4646951146678475E-13</v>
      </c>
      <c r="T303" s="7">
        <f t="shared" si="139"/>
        <v>-2.4646951146678475E-13</v>
      </c>
      <c r="U303" s="5">
        <f t="shared" si="140"/>
        <v>0</v>
      </c>
      <c r="V303" s="30"/>
      <c r="W303" s="46">
        <f t="shared" si="129"/>
        <v>0</v>
      </c>
      <c r="X303" s="48">
        <f t="shared" si="130"/>
        <v>0</v>
      </c>
      <c r="Y303" s="6" t="str">
        <f t="shared" ref="Y303:Y370" si="141">IF(Q303&gt;0,"oui","non")</f>
        <v>non</v>
      </c>
      <c r="AB303" s="5">
        <f t="shared" si="131"/>
        <v>0</v>
      </c>
      <c r="AE303" s="26" t="str">
        <f t="shared" si="117"/>
        <v/>
      </c>
      <c r="AF303" s="26" t="str">
        <f t="shared" si="118"/>
        <v/>
      </c>
      <c r="AG303" s="26" t="str">
        <f t="shared" si="119"/>
        <v/>
      </c>
      <c r="AH303" s="26" t="str">
        <f t="shared" si="120"/>
        <v/>
      </c>
      <c r="AI303" s="26" t="str">
        <f t="shared" si="121"/>
        <v/>
      </c>
      <c r="AJ303" s="26" t="str">
        <f t="shared" si="122"/>
        <v/>
      </c>
      <c r="AK303" s="26" t="str">
        <f t="shared" si="123"/>
        <v/>
      </c>
      <c r="AL303" s="26" t="str">
        <f t="shared" si="124"/>
        <v/>
      </c>
      <c r="AM303" s="26" t="str">
        <f t="shared" si="125"/>
        <v/>
      </c>
      <c r="AN303" s="26">
        <f t="shared" si="126"/>
        <v>1</v>
      </c>
      <c r="AO303" s="26">
        <f t="shared" si="132"/>
        <v>203</v>
      </c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</row>
    <row r="304" spans="1:64" x14ac:dyDescent="0.35">
      <c r="A304" t="s">
        <v>101</v>
      </c>
      <c r="B304" s="1">
        <v>44128</v>
      </c>
      <c r="D304" t="str">
        <f t="shared" si="127"/>
        <v/>
      </c>
      <c r="E304" s="5"/>
      <c r="F304" s="5"/>
      <c r="G304" s="5">
        <v>0.33680555555555602</v>
      </c>
      <c r="H304" s="5">
        <v>0.5</v>
      </c>
      <c r="I304" s="5">
        <v>0.54513888888888895</v>
      </c>
      <c r="J304" s="5">
        <f t="shared" si="133"/>
        <v>4.5138888888888951E-2</v>
      </c>
      <c r="K304" s="5">
        <v>0.70833333333333304</v>
      </c>
      <c r="L304" s="5"/>
      <c r="M304" s="5"/>
      <c r="N304" s="5">
        <f t="shared" si="128"/>
        <v>0.32638888888888806</v>
      </c>
      <c r="O304" s="5">
        <f t="shared" si="134"/>
        <v>0</v>
      </c>
      <c r="P304" s="24">
        <f t="shared" si="135"/>
        <v>0.32638888888888806</v>
      </c>
      <c r="Q304" s="5">
        <f t="shared" si="136"/>
        <v>0</v>
      </c>
      <c r="R304" s="7">
        <f t="shared" si="137"/>
        <v>-8.3266726846886741E-16</v>
      </c>
      <c r="S304" s="7">
        <f t="shared" si="138"/>
        <v>-2.4730217873525362E-13</v>
      </c>
      <c r="T304" s="7">
        <f t="shared" si="139"/>
        <v>-2.4730217873525362E-13</v>
      </c>
      <c r="U304" s="5">
        <f t="shared" si="140"/>
        <v>0</v>
      </c>
      <c r="V304" s="30"/>
      <c r="W304" s="46">
        <f t="shared" si="129"/>
        <v>0</v>
      </c>
      <c r="X304" s="48">
        <f t="shared" si="130"/>
        <v>0</v>
      </c>
      <c r="Y304" s="6" t="str">
        <f t="shared" si="141"/>
        <v>non</v>
      </c>
      <c r="AB304" s="5">
        <f t="shared" si="131"/>
        <v>0</v>
      </c>
      <c r="AE304" s="26" t="str">
        <f t="shared" si="117"/>
        <v/>
      </c>
      <c r="AF304" s="26" t="str">
        <f t="shared" si="118"/>
        <v/>
      </c>
      <c r="AG304" s="26" t="str">
        <f t="shared" si="119"/>
        <v/>
      </c>
      <c r="AH304" s="26" t="str">
        <f t="shared" si="120"/>
        <v/>
      </c>
      <c r="AI304" s="26" t="str">
        <f t="shared" si="121"/>
        <v/>
      </c>
      <c r="AJ304" s="26" t="str">
        <f t="shared" si="122"/>
        <v/>
      </c>
      <c r="AK304" s="26" t="str">
        <f t="shared" si="123"/>
        <v/>
      </c>
      <c r="AL304" s="26" t="str">
        <f t="shared" si="124"/>
        <v/>
      </c>
      <c r="AM304" s="26" t="str">
        <f t="shared" si="125"/>
        <v/>
      </c>
      <c r="AN304" s="26">
        <f t="shared" si="126"/>
        <v>1</v>
      </c>
      <c r="AO304" s="26">
        <f t="shared" si="132"/>
        <v>204</v>
      </c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</row>
    <row r="305" spans="1:64" s="31" customFormat="1" x14ac:dyDescent="0.35">
      <c r="A305" s="31" t="s">
        <v>102</v>
      </c>
      <c r="B305" s="32">
        <v>44129</v>
      </c>
      <c r="D305" s="31" t="str">
        <f t="shared" si="127"/>
        <v/>
      </c>
      <c r="E305" s="33"/>
      <c r="F305" s="33"/>
      <c r="G305" s="33">
        <v>0.33680555555555602</v>
      </c>
      <c r="H305" s="33">
        <v>0.5</v>
      </c>
      <c r="I305" s="33">
        <v>0.54513888888888895</v>
      </c>
      <c r="J305" s="33">
        <f t="shared" si="133"/>
        <v>4.5138888888888951E-2</v>
      </c>
      <c r="K305" s="33">
        <v>0.70833333333333304</v>
      </c>
      <c r="L305" s="33"/>
      <c r="M305" s="33"/>
      <c r="N305" s="33">
        <f t="shared" si="128"/>
        <v>0.32638888888888806</v>
      </c>
      <c r="O305" s="33">
        <f t="shared" si="134"/>
        <v>0</v>
      </c>
      <c r="P305" s="33">
        <f t="shared" si="135"/>
        <v>0.32638888888888806</v>
      </c>
      <c r="Q305" s="33">
        <f t="shared" si="136"/>
        <v>0</v>
      </c>
      <c r="R305" s="34">
        <f t="shared" si="137"/>
        <v>-8.3266726846886741E-16</v>
      </c>
      <c r="S305" s="34">
        <f t="shared" si="138"/>
        <v>-2.4813484600372249E-13</v>
      </c>
      <c r="T305" s="34">
        <f t="shared" si="139"/>
        <v>-2.4813484600372249E-13</v>
      </c>
      <c r="U305" s="33">
        <f t="shared" si="140"/>
        <v>0</v>
      </c>
      <c r="V305" s="35"/>
      <c r="W305" s="47">
        <f t="shared" si="129"/>
        <v>0</v>
      </c>
      <c r="X305" s="49">
        <f t="shared" si="130"/>
        <v>0</v>
      </c>
      <c r="Y305" s="36" t="str">
        <f t="shared" si="141"/>
        <v>non</v>
      </c>
      <c r="AB305" s="33">
        <f t="shared" si="131"/>
        <v>0</v>
      </c>
      <c r="AE305" s="37" t="str">
        <f t="shared" si="117"/>
        <v/>
      </c>
      <c r="AF305" s="37" t="str">
        <f t="shared" si="118"/>
        <v/>
      </c>
      <c r="AG305" s="37" t="str">
        <f t="shared" si="119"/>
        <v/>
      </c>
      <c r="AH305" s="37" t="str">
        <f t="shared" si="120"/>
        <v/>
      </c>
      <c r="AI305" s="37" t="str">
        <f t="shared" si="121"/>
        <v/>
      </c>
      <c r="AJ305" s="37" t="str">
        <f t="shared" si="122"/>
        <v/>
      </c>
      <c r="AK305" s="37" t="str">
        <f t="shared" si="123"/>
        <v/>
      </c>
      <c r="AL305" s="37" t="str">
        <f t="shared" si="124"/>
        <v/>
      </c>
      <c r="AM305" s="37" t="str">
        <f t="shared" si="125"/>
        <v/>
      </c>
      <c r="AN305" s="37">
        <f t="shared" si="126"/>
        <v>0</v>
      </c>
      <c r="AO305" s="37">
        <f t="shared" si="132"/>
        <v>204</v>
      </c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</row>
    <row r="306" spans="1:64" s="31" customFormat="1" x14ac:dyDescent="0.35">
      <c r="A306" s="31" t="s">
        <v>103</v>
      </c>
      <c r="B306" s="32">
        <v>44130</v>
      </c>
      <c r="D306" s="31" t="str">
        <f t="shared" si="127"/>
        <v/>
      </c>
      <c r="E306" s="33"/>
      <c r="F306" s="33"/>
      <c r="G306" s="33">
        <v>0.33680555555555602</v>
      </c>
      <c r="H306" s="33">
        <v>0.5</v>
      </c>
      <c r="I306" s="33">
        <v>0.54513888888888895</v>
      </c>
      <c r="J306" s="33">
        <f t="shared" si="133"/>
        <v>4.5138888888888951E-2</v>
      </c>
      <c r="K306" s="33">
        <v>0.70833333333333304</v>
      </c>
      <c r="L306" s="33"/>
      <c r="M306" s="33"/>
      <c r="N306" s="33">
        <f t="shared" si="128"/>
        <v>0.32638888888888806</v>
      </c>
      <c r="O306" s="33">
        <f t="shared" si="134"/>
        <v>0</v>
      </c>
      <c r="P306" s="33">
        <f t="shared" si="135"/>
        <v>0.32638888888888806</v>
      </c>
      <c r="Q306" s="33">
        <f t="shared" si="136"/>
        <v>0</v>
      </c>
      <c r="R306" s="34">
        <f t="shared" si="137"/>
        <v>-8.3266726846886741E-16</v>
      </c>
      <c r="S306" s="34">
        <f t="shared" si="138"/>
        <v>-2.4896751327219135E-13</v>
      </c>
      <c r="T306" s="34">
        <f t="shared" si="139"/>
        <v>-2.4896751327219135E-13</v>
      </c>
      <c r="U306" s="33">
        <f t="shared" si="140"/>
        <v>0</v>
      </c>
      <c r="V306" s="35"/>
      <c r="W306" s="47">
        <f t="shared" si="129"/>
        <v>0</v>
      </c>
      <c r="X306" s="49">
        <f t="shared" si="130"/>
        <v>0</v>
      </c>
      <c r="Y306" s="36" t="str">
        <f t="shared" si="141"/>
        <v>non</v>
      </c>
      <c r="AB306" s="33">
        <f t="shared" si="131"/>
        <v>0</v>
      </c>
      <c r="AE306" s="37" t="str">
        <f t="shared" si="117"/>
        <v/>
      </c>
      <c r="AF306" s="37" t="str">
        <f t="shared" si="118"/>
        <v/>
      </c>
      <c r="AG306" s="37" t="str">
        <f t="shared" si="119"/>
        <v/>
      </c>
      <c r="AH306" s="37" t="str">
        <f t="shared" si="120"/>
        <v/>
      </c>
      <c r="AI306" s="37" t="str">
        <f t="shared" si="121"/>
        <v/>
      </c>
      <c r="AJ306" s="37" t="str">
        <f t="shared" si="122"/>
        <v/>
      </c>
      <c r="AK306" s="37" t="str">
        <f t="shared" si="123"/>
        <v/>
      </c>
      <c r="AL306" s="37" t="str">
        <f t="shared" si="124"/>
        <v/>
      </c>
      <c r="AM306" s="37" t="str">
        <f t="shared" si="125"/>
        <v/>
      </c>
      <c r="AN306" s="37">
        <f t="shared" si="126"/>
        <v>0</v>
      </c>
      <c r="AO306" s="37">
        <f t="shared" si="132"/>
        <v>204</v>
      </c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</row>
    <row r="307" spans="1:64" s="25" customFormat="1" x14ac:dyDescent="0.35">
      <c r="A307" t="s">
        <v>104</v>
      </c>
      <c r="B307" s="1">
        <v>44131</v>
      </c>
      <c r="C307"/>
      <c r="D307" t="str">
        <f t="shared" si="127"/>
        <v/>
      </c>
      <c r="E307" s="5"/>
      <c r="F307" s="5"/>
      <c r="G307" s="5">
        <v>0.33680555555555602</v>
      </c>
      <c r="H307" s="5">
        <v>0.5</v>
      </c>
      <c r="I307" s="5">
        <v>0.54513888888888895</v>
      </c>
      <c r="J307" s="5">
        <f t="shared" si="133"/>
        <v>4.5138888888888951E-2</v>
      </c>
      <c r="K307" s="5">
        <v>0.70833333333333304</v>
      </c>
      <c r="L307" s="5"/>
      <c r="M307" s="5"/>
      <c r="N307" s="5">
        <f t="shared" si="128"/>
        <v>0.32638888888888806</v>
      </c>
      <c r="O307" s="5">
        <f t="shared" si="134"/>
        <v>0</v>
      </c>
      <c r="P307" s="24">
        <f t="shared" si="135"/>
        <v>0.32638888888888806</v>
      </c>
      <c r="Q307" s="5">
        <f t="shared" si="136"/>
        <v>0</v>
      </c>
      <c r="R307" s="7">
        <f t="shared" si="137"/>
        <v>-8.3266726846886741E-16</v>
      </c>
      <c r="S307" s="7">
        <f t="shared" si="138"/>
        <v>-2.4980018054066022E-13</v>
      </c>
      <c r="T307" s="7">
        <f t="shared" si="139"/>
        <v>-2.4980018054066022E-13</v>
      </c>
      <c r="U307" s="5">
        <f t="shared" si="140"/>
        <v>0</v>
      </c>
      <c r="V307" s="30"/>
      <c r="W307" s="46">
        <f t="shared" si="129"/>
        <v>0</v>
      </c>
      <c r="X307" s="48">
        <f t="shared" si="130"/>
        <v>0</v>
      </c>
      <c r="Y307" s="6" t="str">
        <f t="shared" si="141"/>
        <v>non</v>
      </c>
      <c r="Z307"/>
      <c r="AA307"/>
      <c r="AB307" s="5">
        <f t="shared" si="131"/>
        <v>0</v>
      </c>
      <c r="AC307"/>
      <c r="AD307"/>
      <c r="AE307" s="26" t="str">
        <f t="shared" si="117"/>
        <v/>
      </c>
      <c r="AF307" s="26" t="str">
        <f t="shared" si="118"/>
        <v/>
      </c>
      <c r="AG307" s="26" t="str">
        <f t="shared" si="119"/>
        <v/>
      </c>
      <c r="AH307" s="26" t="str">
        <f t="shared" si="120"/>
        <v/>
      </c>
      <c r="AI307" s="26" t="str">
        <f t="shared" si="121"/>
        <v/>
      </c>
      <c r="AJ307" s="26" t="str">
        <f t="shared" si="122"/>
        <v/>
      </c>
      <c r="AK307" s="26" t="str">
        <f t="shared" si="123"/>
        <v/>
      </c>
      <c r="AL307" s="26" t="str">
        <f t="shared" si="124"/>
        <v/>
      </c>
      <c r="AM307" s="26" t="str">
        <f t="shared" si="125"/>
        <v/>
      </c>
      <c r="AN307" s="26">
        <f t="shared" si="126"/>
        <v>1</v>
      </c>
      <c r="AO307" s="26">
        <f t="shared" si="132"/>
        <v>205</v>
      </c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/>
      <c r="BD307"/>
      <c r="BE307"/>
      <c r="BF307"/>
      <c r="BG307"/>
      <c r="BH307"/>
      <c r="BI307"/>
      <c r="BJ307"/>
      <c r="BK307"/>
      <c r="BL307"/>
    </row>
    <row r="308" spans="1:64" x14ac:dyDescent="0.35">
      <c r="A308" t="s">
        <v>98</v>
      </c>
      <c r="B308" s="1">
        <v>44132</v>
      </c>
      <c r="D308" t="str">
        <f t="shared" si="127"/>
        <v/>
      </c>
      <c r="E308" s="5"/>
      <c r="F308" s="5"/>
      <c r="G308" s="5">
        <v>0.33680555555555602</v>
      </c>
      <c r="H308" s="5">
        <v>0.5</v>
      </c>
      <c r="I308" s="5">
        <v>0.54513888888888895</v>
      </c>
      <c r="J308" s="5">
        <f t="shared" si="133"/>
        <v>4.5138888888888951E-2</v>
      </c>
      <c r="K308" s="5">
        <v>0.70833333333333304</v>
      </c>
      <c r="L308" s="5"/>
      <c r="M308" s="5"/>
      <c r="N308" s="5">
        <f t="shared" si="128"/>
        <v>0.32638888888888806</v>
      </c>
      <c r="O308" s="5">
        <f t="shared" si="134"/>
        <v>0</v>
      </c>
      <c r="P308" s="24">
        <f t="shared" si="135"/>
        <v>0.32638888888888806</v>
      </c>
      <c r="Q308" s="5">
        <f t="shared" si="136"/>
        <v>0</v>
      </c>
      <c r="R308" s="7">
        <f t="shared" si="137"/>
        <v>-8.3266726846886741E-16</v>
      </c>
      <c r="S308" s="7">
        <f t="shared" si="138"/>
        <v>-2.5063284780912909E-13</v>
      </c>
      <c r="T308" s="7">
        <f t="shared" si="139"/>
        <v>-2.5063284780912909E-13</v>
      </c>
      <c r="U308" s="5">
        <f t="shared" si="140"/>
        <v>0</v>
      </c>
      <c r="V308" s="30"/>
      <c r="W308" s="46">
        <f t="shared" si="129"/>
        <v>0</v>
      </c>
      <c r="X308" s="48">
        <f t="shared" si="130"/>
        <v>0</v>
      </c>
      <c r="Y308" s="6" t="str">
        <f t="shared" si="141"/>
        <v>non</v>
      </c>
      <c r="AB308" s="5">
        <f t="shared" si="131"/>
        <v>0</v>
      </c>
      <c r="AE308" s="26" t="str">
        <f t="shared" si="117"/>
        <v/>
      </c>
      <c r="AF308" s="26" t="str">
        <f t="shared" si="118"/>
        <v/>
      </c>
      <c r="AG308" s="26" t="str">
        <f t="shared" si="119"/>
        <v/>
      </c>
      <c r="AH308" s="26" t="str">
        <f t="shared" si="120"/>
        <v/>
      </c>
      <c r="AI308" s="26" t="str">
        <f t="shared" si="121"/>
        <v/>
      </c>
      <c r="AJ308" s="26" t="str">
        <f t="shared" si="122"/>
        <v/>
      </c>
      <c r="AK308" s="26" t="str">
        <f t="shared" si="123"/>
        <v/>
      </c>
      <c r="AL308" s="26" t="str">
        <f t="shared" si="124"/>
        <v/>
      </c>
      <c r="AM308" s="26" t="str">
        <f t="shared" si="125"/>
        <v/>
      </c>
      <c r="AN308" s="26">
        <f t="shared" si="126"/>
        <v>1</v>
      </c>
      <c r="AO308" s="26">
        <f t="shared" si="132"/>
        <v>206</v>
      </c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</row>
    <row r="309" spans="1:64" x14ac:dyDescent="0.35">
      <c r="A309" t="s">
        <v>99</v>
      </c>
      <c r="B309" s="1">
        <v>44133</v>
      </c>
      <c r="D309" t="str">
        <f t="shared" si="127"/>
        <v/>
      </c>
      <c r="E309" s="5"/>
      <c r="F309" s="5"/>
      <c r="G309" s="5">
        <v>0.33680555555555602</v>
      </c>
      <c r="H309" s="5">
        <v>0.5</v>
      </c>
      <c r="I309" s="5">
        <v>0.54513888888888895</v>
      </c>
      <c r="J309" s="5">
        <f t="shared" si="133"/>
        <v>4.5138888888888951E-2</v>
      </c>
      <c r="K309" s="5">
        <v>0.70833333333333304</v>
      </c>
      <c r="L309" s="5"/>
      <c r="M309" s="5"/>
      <c r="N309" s="5">
        <f t="shared" si="128"/>
        <v>0.32638888888888806</v>
      </c>
      <c r="O309" s="5">
        <f t="shared" si="134"/>
        <v>0</v>
      </c>
      <c r="P309" s="24">
        <f t="shared" si="135"/>
        <v>0.32638888888888806</v>
      </c>
      <c r="Q309" s="5">
        <f t="shared" si="136"/>
        <v>0</v>
      </c>
      <c r="R309" s="7">
        <f t="shared" si="137"/>
        <v>-8.3266726846886741E-16</v>
      </c>
      <c r="S309" s="7">
        <f t="shared" si="138"/>
        <v>-2.5146551507759796E-13</v>
      </c>
      <c r="T309" s="7">
        <f t="shared" si="139"/>
        <v>-2.5146551507759796E-13</v>
      </c>
      <c r="U309" s="5">
        <f t="shared" si="140"/>
        <v>0</v>
      </c>
      <c r="V309" s="30"/>
      <c r="W309" s="46">
        <f t="shared" si="129"/>
        <v>0</v>
      </c>
      <c r="X309" s="48">
        <f t="shared" si="130"/>
        <v>0</v>
      </c>
      <c r="Y309" s="6" t="str">
        <f t="shared" si="141"/>
        <v>non</v>
      </c>
      <c r="AB309" s="5">
        <f t="shared" si="131"/>
        <v>0</v>
      </c>
      <c r="AE309" s="26" t="str">
        <f t="shared" si="117"/>
        <v/>
      </c>
      <c r="AF309" s="26" t="str">
        <f t="shared" si="118"/>
        <v/>
      </c>
      <c r="AG309" s="26" t="str">
        <f t="shared" si="119"/>
        <v/>
      </c>
      <c r="AH309" s="26" t="str">
        <f t="shared" si="120"/>
        <v/>
      </c>
      <c r="AI309" s="26" t="str">
        <f t="shared" si="121"/>
        <v/>
      </c>
      <c r="AJ309" s="26" t="str">
        <f t="shared" si="122"/>
        <v/>
      </c>
      <c r="AK309" s="26" t="str">
        <f t="shared" si="123"/>
        <v/>
      </c>
      <c r="AL309" s="26" t="str">
        <f t="shared" si="124"/>
        <v/>
      </c>
      <c r="AM309" s="26" t="str">
        <f t="shared" si="125"/>
        <v/>
      </c>
      <c r="AN309" s="26">
        <f t="shared" si="126"/>
        <v>1</v>
      </c>
      <c r="AO309" s="26">
        <f t="shared" si="132"/>
        <v>207</v>
      </c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</row>
    <row r="310" spans="1:64" s="31" customFormat="1" x14ac:dyDescent="0.35">
      <c r="A310" s="31" t="s">
        <v>100</v>
      </c>
      <c r="B310" s="32">
        <v>44134</v>
      </c>
      <c r="C310" s="31" t="s">
        <v>61</v>
      </c>
      <c r="D310" s="31" t="str">
        <f t="shared" si="127"/>
        <v>pont</v>
      </c>
      <c r="E310" s="33"/>
      <c r="F310" s="33"/>
      <c r="G310" s="33">
        <v>0.33680555555555602</v>
      </c>
      <c r="H310" s="33">
        <v>0.5</v>
      </c>
      <c r="I310" s="33">
        <v>0.54513888888888895</v>
      </c>
      <c r="J310" s="33">
        <f t="shared" si="133"/>
        <v>4.5138888888888951E-2</v>
      </c>
      <c r="K310" s="33">
        <v>0.70833333333333304</v>
      </c>
      <c r="L310" s="33"/>
      <c r="M310" s="33"/>
      <c r="N310" s="33">
        <f t="shared" si="128"/>
        <v>0.32638888888888806</v>
      </c>
      <c r="O310" s="33">
        <f t="shared" si="134"/>
        <v>0</v>
      </c>
      <c r="P310" s="33">
        <f t="shared" si="135"/>
        <v>0.32638888888888806</v>
      </c>
      <c r="Q310" s="33">
        <f t="shared" si="136"/>
        <v>0</v>
      </c>
      <c r="R310" s="34">
        <f t="shared" si="137"/>
        <v>-8.3266726846886741E-16</v>
      </c>
      <c r="S310" s="34">
        <f t="shared" si="138"/>
        <v>-2.5229818234606682E-13</v>
      </c>
      <c r="T310" s="34">
        <f t="shared" si="139"/>
        <v>-2.5229818234606682E-13</v>
      </c>
      <c r="U310" s="33">
        <f t="shared" si="140"/>
        <v>0</v>
      </c>
      <c r="V310" s="35"/>
      <c r="W310" s="47">
        <f t="shared" si="129"/>
        <v>0</v>
      </c>
      <c r="X310" s="49">
        <f t="shared" si="130"/>
        <v>0</v>
      </c>
      <c r="Y310" s="36" t="str">
        <f t="shared" si="141"/>
        <v>non</v>
      </c>
      <c r="AB310" s="33">
        <f t="shared" si="131"/>
        <v>0</v>
      </c>
      <c r="AE310" s="37" t="str">
        <f t="shared" si="117"/>
        <v/>
      </c>
      <c r="AF310" s="37" t="str">
        <f t="shared" si="118"/>
        <v/>
      </c>
      <c r="AG310" s="37" t="str">
        <f t="shared" si="119"/>
        <v/>
      </c>
      <c r="AH310" s="37">
        <f t="shared" si="120"/>
        <v>1</v>
      </c>
      <c r="AI310" s="37" t="str">
        <f t="shared" si="121"/>
        <v/>
      </c>
      <c r="AJ310" s="37" t="str">
        <f t="shared" si="122"/>
        <v/>
      </c>
      <c r="AK310" s="37" t="str">
        <f t="shared" si="123"/>
        <v/>
      </c>
      <c r="AL310" s="37" t="str">
        <f t="shared" si="124"/>
        <v/>
      </c>
      <c r="AM310" s="37" t="str">
        <f t="shared" si="125"/>
        <v/>
      </c>
      <c r="AN310" s="37">
        <f t="shared" si="126"/>
        <v>0</v>
      </c>
      <c r="AO310" s="37">
        <f t="shared" si="132"/>
        <v>207</v>
      </c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</row>
    <row r="311" spans="1:64" s="31" customFormat="1" x14ac:dyDescent="0.35">
      <c r="A311" s="31" t="s">
        <v>101</v>
      </c>
      <c r="B311" s="32">
        <v>44135</v>
      </c>
      <c r="C311" s="31" t="s">
        <v>63</v>
      </c>
      <c r="D311" s="31" t="str">
        <f t="shared" si="127"/>
        <v>férié</v>
      </c>
      <c r="E311" s="33"/>
      <c r="F311" s="33"/>
      <c r="G311" s="33">
        <v>0.33680555555555602</v>
      </c>
      <c r="H311" s="33">
        <v>0.5</v>
      </c>
      <c r="I311" s="33">
        <v>0.54513888888888895</v>
      </c>
      <c r="J311" s="33">
        <f t="shared" si="133"/>
        <v>4.5138888888888951E-2</v>
      </c>
      <c r="K311" s="33">
        <v>0.70833333333333304</v>
      </c>
      <c r="L311" s="33"/>
      <c r="M311" s="33"/>
      <c r="N311" s="33">
        <f t="shared" si="128"/>
        <v>0.32638888888888806</v>
      </c>
      <c r="O311" s="33">
        <f t="shared" si="134"/>
        <v>0</v>
      </c>
      <c r="P311" s="33">
        <f t="shared" si="135"/>
        <v>0.32638888888888806</v>
      </c>
      <c r="Q311" s="33">
        <f t="shared" si="136"/>
        <v>0</v>
      </c>
      <c r="R311" s="34">
        <f t="shared" si="137"/>
        <v>-8.3266726846886741E-16</v>
      </c>
      <c r="S311" s="34">
        <f t="shared" si="138"/>
        <v>-2.5313084961453569E-13</v>
      </c>
      <c r="T311" s="34">
        <f t="shared" si="139"/>
        <v>-2.5313084961453569E-13</v>
      </c>
      <c r="U311" s="33">
        <f t="shared" si="140"/>
        <v>0</v>
      </c>
      <c r="V311" s="35"/>
      <c r="W311" s="47">
        <f t="shared" si="129"/>
        <v>0</v>
      </c>
      <c r="X311" s="49">
        <f t="shared" si="130"/>
        <v>0</v>
      </c>
      <c r="Y311" s="36" t="str">
        <f t="shared" si="141"/>
        <v>non</v>
      </c>
      <c r="AB311" s="33">
        <f t="shared" si="131"/>
        <v>0</v>
      </c>
      <c r="AE311" s="37" t="str">
        <f t="shared" si="117"/>
        <v/>
      </c>
      <c r="AF311" s="37" t="str">
        <f t="shared" si="118"/>
        <v/>
      </c>
      <c r="AG311" s="37" t="str">
        <f t="shared" si="119"/>
        <v/>
      </c>
      <c r="AH311" s="37" t="str">
        <f t="shared" si="120"/>
        <v/>
      </c>
      <c r="AI311" s="37" t="str">
        <f t="shared" si="121"/>
        <v/>
      </c>
      <c r="AJ311" s="37" t="str">
        <f t="shared" si="122"/>
        <v/>
      </c>
      <c r="AK311" s="37" t="str">
        <f t="shared" si="123"/>
        <v/>
      </c>
      <c r="AL311" s="37" t="str">
        <f t="shared" si="124"/>
        <v/>
      </c>
      <c r="AM311" s="37" t="str">
        <f t="shared" si="125"/>
        <v/>
      </c>
      <c r="AN311" s="37">
        <f t="shared" si="126"/>
        <v>0</v>
      </c>
      <c r="AO311" s="37">
        <f t="shared" si="132"/>
        <v>207</v>
      </c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</row>
    <row r="312" spans="1:64" s="31" customFormat="1" x14ac:dyDescent="0.35">
      <c r="A312" s="31" t="s">
        <v>102</v>
      </c>
      <c r="B312" s="32">
        <v>44136</v>
      </c>
      <c r="D312" s="31" t="str">
        <f t="shared" si="127"/>
        <v/>
      </c>
      <c r="E312" s="33"/>
      <c r="F312" s="33"/>
      <c r="G312" s="33">
        <v>0.33680555555555602</v>
      </c>
      <c r="H312" s="33">
        <v>0.5</v>
      </c>
      <c r="I312" s="33">
        <v>0.54513888888888895</v>
      </c>
      <c r="J312" s="33">
        <f t="shared" si="133"/>
        <v>4.5138888888888951E-2</v>
      </c>
      <c r="K312" s="33">
        <v>0.70833333333333304</v>
      </c>
      <c r="L312" s="33"/>
      <c r="M312" s="33"/>
      <c r="N312" s="33">
        <f t="shared" si="128"/>
        <v>0.32638888888888806</v>
      </c>
      <c r="O312" s="33">
        <f t="shared" si="134"/>
        <v>0</v>
      </c>
      <c r="P312" s="33">
        <f t="shared" si="135"/>
        <v>0.32638888888888806</v>
      </c>
      <c r="Q312" s="33">
        <f t="shared" si="136"/>
        <v>0</v>
      </c>
      <c r="R312" s="34">
        <f t="shared" si="137"/>
        <v>-8.3266726846886741E-16</v>
      </c>
      <c r="S312" s="34">
        <f t="shared" si="138"/>
        <v>-2.5396351688300456E-13</v>
      </c>
      <c r="T312" s="34">
        <f t="shared" si="139"/>
        <v>-2.5396351688300456E-13</v>
      </c>
      <c r="U312" s="33">
        <f t="shared" si="140"/>
        <v>0</v>
      </c>
      <c r="V312" s="35"/>
      <c r="W312" s="47">
        <f t="shared" si="129"/>
        <v>0</v>
      </c>
      <c r="X312" s="49">
        <f t="shared" si="130"/>
        <v>0</v>
      </c>
      <c r="Y312" s="36" t="str">
        <f t="shared" si="141"/>
        <v>non</v>
      </c>
      <c r="AB312" s="33">
        <f t="shared" si="131"/>
        <v>0</v>
      </c>
      <c r="AE312" s="37" t="str">
        <f t="shared" si="117"/>
        <v/>
      </c>
      <c r="AF312" s="37" t="str">
        <f t="shared" si="118"/>
        <v/>
      </c>
      <c r="AG312" s="37" t="str">
        <f t="shared" si="119"/>
        <v/>
      </c>
      <c r="AH312" s="37" t="str">
        <f t="shared" si="120"/>
        <v/>
      </c>
      <c r="AI312" s="37" t="str">
        <f t="shared" si="121"/>
        <v/>
      </c>
      <c r="AJ312" s="37" t="str">
        <f t="shared" si="122"/>
        <v/>
      </c>
      <c r="AK312" s="37" t="str">
        <f t="shared" si="123"/>
        <v/>
      </c>
      <c r="AL312" s="37" t="str">
        <f t="shared" si="124"/>
        <v/>
      </c>
      <c r="AM312" s="37" t="str">
        <f t="shared" si="125"/>
        <v/>
      </c>
      <c r="AN312" s="37">
        <f t="shared" si="126"/>
        <v>0</v>
      </c>
      <c r="AO312" s="37">
        <f t="shared" si="132"/>
        <v>207</v>
      </c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</row>
    <row r="313" spans="1:64" s="31" customFormat="1" x14ac:dyDescent="0.35">
      <c r="A313" s="31" t="s">
        <v>103</v>
      </c>
      <c r="B313" s="32">
        <v>44137</v>
      </c>
      <c r="D313" s="31" t="str">
        <f t="shared" si="127"/>
        <v/>
      </c>
      <c r="E313" s="33"/>
      <c r="F313" s="33"/>
      <c r="G313" s="33">
        <v>0.33680555555555602</v>
      </c>
      <c r="H313" s="33">
        <v>0.5</v>
      </c>
      <c r="I313" s="33">
        <v>0.54513888888888895</v>
      </c>
      <c r="J313" s="33">
        <f t="shared" si="133"/>
        <v>4.5138888888888951E-2</v>
      </c>
      <c r="K313" s="33">
        <v>0.70833333333333304</v>
      </c>
      <c r="L313" s="33"/>
      <c r="M313" s="33"/>
      <c r="N313" s="33">
        <f t="shared" si="128"/>
        <v>0.32638888888888806</v>
      </c>
      <c r="O313" s="33">
        <f t="shared" si="134"/>
        <v>0</v>
      </c>
      <c r="P313" s="33">
        <f t="shared" si="135"/>
        <v>0.32638888888888806</v>
      </c>
      <c r="Q313" s="33">
        <f t="shared" si="136"/>
        <v>0</v>
      </c>
      <c r="R313" s="34">
        <f t="shared" si="137"/>
        <v>-8.3266726846886741E-16</v>
      </c>
      <c r="S313" s="34">
        <f t="shared" si="138"/>
        <v>-2.5479618415147343E-13</v>
      </c>
      <c r="T313" s="34">
        <f t="shared" si="139"/>
        <v>-2.5479618415147343E-13</v>
      </c>
      <c r="U313" s="33">
        <f t="shared" si="140"/>
        <v>0</v>
      </c>
      <c r="V313" s="35"/>
      <c r="W313" s="47">
        <f t="shared" si="129"/>
        <v>0</v>
      </c>
      <c r="X313" s="49">
        <f t="shared" si="130"/>
        <v>0</v>
      </c>
      <c r="Y313" s="36" t="str">
        <f t="shared" si="141"/>
        <v>non</v>
      </c>
      <c r="AB313" s="33">
        <f t="shared" si="131"/>
        <v>0</v>
      </c>
      <c r="AE313" s="37" t="str">
        <f t="shared" si="117"/>
        <v/>
      </c>
      <c r="AF313" s="37" t="str">
        <f t="shared" si="118"/>
        <v/>
      </c>
      <c r="AG313" s="37" t="str">
        <f t="shared" si="119"/>
        <v/>
      </c>
      <c r="AH313" s="37" t="str">
        <f t="shared" si="120"/>
        <v/>
      </c>
      <c r="AI313" s="37" t="str">
        <f t="shared" si="121"/>
        <v/>
      </c>
      <c r="AJ313" s="37" t="str">
        <f t="shared" si="122"/>
        <v/>
      </c>
      <c r="AK313" s="37" t="str">
        <f t="shared" si="123"/>
        <v/>
      </c>
      <c r="AL313" s="37" t="str">
        <f t="shared" si="124"/>
        <v/>
      </c>
      <c r="AM313" s="37" t="str">
        <f t="shared" si="125"/>
        <v/>
      </c>
      <c r="AN313" s="37">
        <f t="shared" si="126"/>
        <v>0</v>
      </c>
      <c r="AO313" s="37">
        <f t="shared" si="132"/>
        <v>207</v>
      </c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</row>
    <row r="314" spans="1:64" s="25" customFormat="1" x14ac:dyDescent="0.35">
      <c r="A314" t="s">
        <v>104</v>
      </c>
      <c r="B314" s="1">
        <v>44138</v>
      </c>
      <c r="C314"/>
      <c r="D314" t="str">
        <f t="shared" si="127"/>
        <v/>
      </c>
      <c r="E314" s="5"/>
      <c r="F314" s="5"/>
      <c r="G314" s="5">
        <v>0.33680555555555602</v>
      </c>
      <c r="H314" s="5">
        <v>0.5</v>
      </c>
      <c r="I314" s="5">
        <v>0.54513888888888895</v>
      </c>
      <c r="J314" s="5">
        <f t="shared" si="133"/>
        <v>4.5138888888888951E-2</v>
      </c>
      <c r="K314" s="5">
        <v>0.70833333333333304</v>
      </c>
      <c r="L314" s="5"/>
      <c r="M314" s="5"/>
      <c r="N314" s="5">
        <f t="shared" si="128"/>
        <v>0.32638888888888806</v>
      </c>
      <c r="O314" s="5">
        <f t="shared" si="134"/>
        <v>0</v>
      </c>
      <c r="P314" s="24">
        <f t="shared" si="135"/>
        <v>0.32638888888888806</v>
      </c>
      <c r="Q314" s="5">
        <f t="shared" si="136"/>
        <v>0</v>
      </c>
      <c r="R314" s="7">
        <f t="shared" si="137"/>
        <v>-8.3266726846886741E-16</v>
      </c>
      <c r="S314" s="7">
        <f t="shared" si="138"/>
        <v>-2.5562885141994229E-13</v>
      </c>
      <c r="T314" s="7">
        <f t="shared" si="139"/>
        <v>-2.5562885141994229E-13</v>
      </c>
      <c r="U314" s="5">
        <f t="shared" si="140"/>
        <v>0</v>
      </c>
      <c r="V314" s="30"/>
      <c r="W314" s="46">
        <f t="shared" si="129"/>
        <v>0</v>
      </c>
      <c r="X314" s="48">
        <f t="shared" si="130"/>
        <v>0</v>
      </c>
      <c r="Y314" s="6" t="str">
        <f t="shared" si="141"/>
        <v>non</v>
      </c>
      <c r="Z314"/>
      <c r="AA314"/>
      <c r="AB314" s="5">
        <f t="shared" si="131"/>
        <v>0</v>
      </c>
      <c r="AC314"/>
      <c r="AD314"/>
      <c r="AE314" s="26" t="str">
        <f t="shared" si="117"/>
        <v/>
      </c>
      <c r="AF314" s="26" t="str">
        <f t="shared" si="118"/>
        <v/>
      </c>
      <c r="AG314" s="26" t="str">
        <f t="shared" si="119"/>
        <v/>
      </c>
      <c r="AH314" s="26" t="str">
        <f t="shared" si="120"/>
        <v/>
      </c>
      <c r="AI314" s="26" t="str">
        <f t="shared" si="121"/>
        <v/>
      </c>
      <c r="AJ314" s="26" t="str">
        <f t="shared" si="122"/>
        <v/>
      </c>
      <c r="AK314" s="26" t="str">
        <f t="shared" si="123"/>
        <v/>
      </c>
      <c r="AL314" s="26" t="str">
        <f t="shared" si="124"/>
        <v/>
      </c>
      <c r="AM314" s="26" t="str">
        <f t="shared" si="125"/>
        <v/>
      </c>
      <c r="AN314" s="26">
        <f t="shared" si="126"/>
        <v>1</v>
      </c>
      <c r="AO314" s="26">
        <f t="shared" si="132"/>
        <v>208</v>
      </c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/>
      <c r="BD314"/>
      <c r="BE314"/>
      <c r="BF314"/>
      <c r="BG314"/>
      <c r="BH314"/>
      <c r="BI314"/>
      <c r="BJ314"/>
      <c r="BK314"/>
      <c r="BL314"/>
    </row>
    <row r="315" spans="1:64" x14ac:dyDescent="0.35">
      <c r="A315" t="s">
        <v>98</v>
      </c>
      <c r="B315" s="1">
        <v>44139</v>
      </c>
      <c r="D315" t="str">
        <f t="shared" si="127"/>
        <v/>
      </c>
      <c r="E315" s="5"/>
      <c r="F315" s="5"/>
      <c r="G315" s="5">
        <v>0.33680555555555602</v>
      </c>
      <c r="H315" s="5">
        <v>0.5</v>
      </c>
      <c r="I315" s="5">
        <v>0.54513888888888895</v>
      </c>
      <c r="J315" s="5">
        <f t="shared" si="133"/>
        <v>4.5138888888888951E-2</v>
      </c>
      <c r="K315" s="5">
        <v>0.70833333333333304</v>
      </c>
      <c r="L315" s="5"/>
      <c r="M315" s="5"/>
      <c r="N315" s="5">
        <f t="shared" si="128"/>
        <v>0.32638888888888806</v>
      </c>
      <c r="O315" s="5">
        <f t="shared" si="134"/>
        <v>0</v>
      </c>
      <c r="P315" s="24">
        <f t="shared" si="135"/>
        <v>0.32638888888888806</v>
      </c>
      <c r="Q315" s="5">
        <f t="shared" si="136"/>
        <v>0</v>
      </c>
      <c r="R315" s="7">
        <f t="shared" si="137"/>
        <v>-8.3266726846886741E-16</v>
      </c>
      <c r="S315" s="7">
        <f t="shared" si="138"/>
        <v>-2.5646151868841116E-13</v>
      </c>
      <c r="T315" s="7">
        <f t="shared" si="139"/>
        <v>-2.5646151868841116E-13</v>
      </c>
      <c r="U315" s="5">
        <f t="shared" si="140"/>
        <v>0</v>
      </c>
      <c r="V315" s="30"/>
      <c r="W315" s="46">
        <f t="shared" si="129"/>
        <v>0</v>
      </c>
      <c r="X315" s="48">
        <f t="shared" si="130"/>
        <v>0</v>
      </c>
      <c r="Y315" s="6" t="str">
        <f t="shared" si="141"/>
        <v>non</v>
      </c>
      <c r="AB315" s="5">
        <f>AB314-P315</f>
        <v>-0.32638888888888806</v>
      </c>
      <c r="AE315" s="26" t="str">
        <f t="shared" si="117"/>
        <v/>
      </c>
      <c r="AF315" s="26" t="str">
        <f t="shared" si="118"/>
        <v/>
      </c>
      <c r="AG315" s="26" t="str">
        <f t="shared" si="119"/>
        <v/>
      </c>
      <c r="AH315" s="26" t="str">
        <f t="shared" si="120"/>
        <v/>
      </c>
      <c r="AI315" s="26" t="str">
        <f t="shared" si="121"/>
        <v/>
      </c>
      <c r="AJ315" s="26" t="str">
        <f t="shared" si="122"/>
        <v/>
      </c>
      <c r="AK315" s="26" t="str">
        <f t="shared" si="123"/>
        <v/>
      </c>
      <c r="AL315" s="26" t="str">
        <f t="shared" si="124"/>
        <v/>
      </c>
      <c r="AM315" s="26" t="str">
        <f t="shared" si="125"/>
        <v/>
      </c>
      <c r="AN315" s="26">
        <f t="shared" si="126"/>
        <v>1</v>
      </c>
      <c r="AO315" s="26">
        <f t="shared" si="132"/>
        <v>209</v>
      </c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</row>
    <row r="316" spans="1:64" x14ac:dyDescent="0.35">
      <c r="A316" t="s">
        <v>99</v>
      </c>
      <c r="B316" s="1">
        <v>44140</v>
      </c>
      <c r="D316" t="str">
        <f t="shared" si="127"/>
        <v/>
      </c>
      <c r="E316" s="5"/>
      <c r="F316" s="5"/>
      <c r="G316" s="5">
        <v>0.33680555555555602</v>
      </c>
      <c r="H316" s="5">
        <v>0.5</v>
      </c>
      <c r="I316" s="5">
        <v>0.54513888888888895</v>
      </c>
      <c r="J316" s="5">
        <f t="shared" si="133"/>
        <v>4.5138888888888951E-2</v>
      </c>
      <c r="K316" s="5">
        <v>0.70833333333333304</v>
      </c>
      <c r="L316" s="5"/>
      <c r="M316" s="5"/>
      <c r="N316" s="5">
        <f t="shared" si="128"/>
        <v>0.32638888888888806</v>
      </c>
      <c r="O316" s="5">
        <f t="shared" si="134"/>
        <v>0</v>
      </c>
      <c r="P316" s="24">
        <f t="shared" si="135"/>
        <v>0.32638888888888806</v>
      </c>
      <c r="Q316" s="5">
        <f t="shared" si="136"/>
        <v>0</v>
      </c>
      <c r="R316" s="7">
        <f t="shared" si="137"/>
        <v>-8.3266726846886741E-16</v>
      </c>
      <c r="S316" s="7">
        <f t="shared" si="138"/>
        <v>-2.5729418595688003E-13</v>
      </c>
      <c r="T316" s="7">
        <f t="shared" si="139"/>
        <v>-2.5729418595688003E-13</v>
      </c>
      <c r="U316" s="5">
        <f t="shared" si="140"/>
        <v>0</v>
      </c>
      <c r="V316" s="30"/>
      <c r="W316" s="46">
        <f t="shared" si="129"/>
        <v>0</v>
      </c>
      <c r="X316" s="48">
        <f t="shared" si="130"/>
        <v>0</v>
      </c>
      <c r="Y316" s="6" t="str">
        <f t="shared" si="141"/>
        <v>non</v>
      </c>
      <c r="AB316" s="5">
        <f t="shared" si="131"/>
        <v>-0.32638888888888806</v>
      </c>
      <c r="AE316" s="26" t="str">
        <f t="shared" si="117"/>
        <v/>
      </c>
      <c r="AF316" s="26" t="str">
        <f t="shared" si="118"/>
        <v/>
      </c>
      <c r="AG316" s="26" t="str">
        <f t="shared" si="119"/>
        <v/>
      </c>
      <c r="AH316" s="26" t="str">
        <f t="shared" si="120"/>
        <v/>
      </c>
      <c r="AI316" s="26" t="str">
        <f t="shared" si="121"/>
        <v/>
      </c>
      <c r="AJ316" s="26" t="str">
        <f t="shared" si="122"/>
        <v/>
      </c>
      <c r="AK316" s="26" t="str">
        <f t="shared" si="123"/>
        <v/>
      </c>
      <c r="AL316" s="26" t="str">
        <f t="shared" si="124"/>
        <v/>
      </c>
      <c r="AM316" s="26" t="str">
        <f t="shared" si="125"/>
        <v/>
      </c>
      <c r="AN316" s="26">
        <f t="shared" si="126"/>
        <v>1</v>
      </c>
      <c r="AO316" s="26">
        <f t="shared" si="132"/>
        <v>210</v>
      </c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</row>
    <row r="317" spans="1:64" x14ac:dyDescent="0.35">
      <c r="A317" t="s">
        <v>100</v>
      </c>
      <c r="B317" s="1">
        <v>44141</v>
      </c>
      <c r="D317" t="str">
        <f t="shared" si="127"/>
        <v/>
      </c>
      <c r="E317" s="5"/>
      <c r="F317" s="5"/>
      <c r="G317" s="5">
        <v>0.33680555555555602</v>
      </c>
      <c r="H317" s="5">
        <v>0.5</v>
      </c>
      <c r="I317" s="5">
        <v>0.54513888888888895</v>
      </c>
      <c r="J317" s="5">
        <f t="shared" si="133"/>
        <v>4.5138888888888951E-2</v>
      </c>
      <c r="K317" s="5">
        <v>0.70833333333333304</v>
      </c>
      <c r="L317" s="5"/>
      <c r="M317" s="5"/>
      <c r="N317" s="5">
        <f t="shared" si="128"/>
        <v>0.32638888888888806</v>
      </c>
      <c r="O317" s="5">
        <f t="shared" si="134"/>
        <v>0</v>
      </c>
      <c r="P317" s="24">
        <f t="shared" si="135"/>
        <v>0.32638888888888806</v>
      </c>
      <c r="Q317" s="5">
        <f t="shared" si="136"/>
        <v>0</v>
      </c>
      <c r="R317" s="7">
        <f t="shared" si="137"/>
        <v>-8.3266726846886741E-16</v>
      </c>
      <c r="S317" s="7">
        <f t="shared" si="138"/>
        <v>-2.581268532253489E-13</v>
      </c>
      <c r="T317" s="7">
        <f t="shared" si="139"/>
        <v>-2.581268532253489E-13</v>
      </c>
      <c r="U317" s="5">
        <f t="shared" si="140"/>
        <v>0</v>
      </c>
      <c r="V317" s="30"/>
      <c r="W317" s="46">
        <f t="shared" si="129"/>
        <v>0</v>
      </c>
      <c r="X317" s="48">
        <f t="shared" si="130"/>
        <v>0</v>
      </c>
      <c r="Y317" s="6" t="str">
        <f t="shared" si="141"/>
        <v>non</v>
      </c>
      <c r="AB317" s="5">
        <f t="shared" si="131"/>
        <v>-0.32638888888888806</v>
      </c>
      <c r="AE317" s="26" t="str">
        <f t="shared" si="117"/>
        <v/>
      </c>
      <c r="AF317" s="26" t="str">
        <f t="shared" si="118"/>
        <v/>
      </c>
      <c r="AG317" s="26" t="str">
        <f t="shared" si="119"/>
        <v/>
      </c>
      <c r="AH317" s="26" t="str">
        <f t="shared" si="120"/>
        <v/>
      </c>
      <c r="AI317" s="26" t="str">
        <f t="shared" si="121"/>
        <v/>
      </c>
      <c r="AJ317" s="26" t="str">
        <f t="shared" si="122"/>
        <v/>
      </c>
      <c r="AK317" s="26" t="str">
        <f t="shared" si="123"/>
        <v/>
      </c>
      <c r="AL317" s="26" t="str">
        <f t="shared" si="124"/>
        <v/>
      </c>
      <c r="AM317" s="26" t="str">
        <f t="shared" si="125"/>
        <v/>
      </c>
      <c r="AN317" s="26">
        <f t="shared" si="126"/>
        <v>1</v>
      </c>
      <c r="AO317" s="26">
        <f t="shared" si="132"/>
        <v>211</v>
      </c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</row>
    <row r="318" spans="1:64" x14ac:dyDescent="0.35">
      <c r="A318" t="s">
        <v>101</v>
      </c>
      <c r="B318" s="1">
        <v>44142</v>
      </c>
      <c r="D318" t="str">
        <f t="shared" si="127"/>
        <v/>
      </c>
      <c r="E318" s="5"/>
      <c r="F318" s="5"/>
      <c r="G318" s="5">
        <v>0.33680555555555602</v>
      </c>
      <c r="H318" s="5">
        <v>0.5</v>
      </c>
      <c r="I318" s="5">
        <v>0.54513888888888895</v>
      </c>
      <c r="J318" s="5">
        <f t="shared" si="133"/>
        <v>4.5138888888888951E-2</v>
      </c>
      <c r="K318" s="5">
        <v>0.70833333333333304</v>
      </c>
      <c r="L318" s="5"/>
      <c r="M318" s="5"/>
      <c r="N318" s="5">
        <f t="shared" si="128"/>
        <v>0.32638888888888806</v>
      </c>
      <c r="O318" s="5">
        <f t="shared" si="134"/>
        <v>0</v>
      </c>
      <c r="P318" s="24">
        <f t="shared" si="135"/>
        <v>0.32638888888888806</v>
      </c>
      <c r="Q318" s="5">
        <f t="shared" si="136"/>
        <v>0</v>
      </c>
      <c r="R318" s="7">
        <f t="shared" si="137"/>
        <v>-8.3266726846886741E-16</v>
      </c>
      <c r="S318" s="7">
        <f t="shared" si="138"/>
        <v>-2.5895952049381776E-13</v>
      </c>
      <c r="T318" s="7">
        <f t="shared" si="139"/>
        <v>-2.5895952049381776E-13</v>
      </c>
      <c r="U318" s="5">
        <f t="shared" si="140"/>
        <v>0</v>
      </c>
      <c r="V318" s="30"/>
      <c r="W318" s="46">
        <f t="shared" si="129"/>
        <v>0</v>
      </c>
      <c r="X318" s="48">
        <f t="shared" si="130"/>
        <v>0</v>
      </c>
      <c r="Y318" s="6" t="str">
        <f t="shared" si="141"/>
        <v>non</v>
      </c>
      <c r="AB318" s="5">
        <f t="shared" si="131"/>
        <v>-0.32638888888888806</v>
      </c>
      <c r="AE318" s="26" t="str">
        <f t="shared" si="117"/>
        <v/>
      </c>
      <c r="AF318" s="26" t="str">
        <f t="shared" si="118"/>
        <v/>
      </c>
      <c r="AG318" s="26" t="str">
        <f t="shared" si="119"/>
        <v/>
      </c>
      <c r="AH318" s="26" t="str">
        <f t="shared" si="120"/>
        <v/>
      </c>
      <c r="AI318" s="26" t="str">
        <f t="shared" si="121"/>
        <v/>
      </c>
      <c r="AJ318" s="26" t="str">
        <f t="shared" si="122"/>
        <v/>
      </c>
      <c r="AK318" s="26" t="str">
        <f t="shared" si="123"/>
        <v/>
      </c>
      <c r="AL318" s="26" t="str">
        <f t="shared" si="124"/>
        <v/>
      </c>
      <c r="AM318" s="26" t="str">
        <f t="shared" si="125"/>
        <v/>
      </c>
      <c r="AN318" s="26">
        <f t="shared" si="126"/>
        <v>1</v>
      </c>
      <c r="AO318" s="26">
        <f t="shared" si="132"/>
        <v>212</v>
      </c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</row>
    <row r="319" spans="1:64" s="31" customFormat="1" x14ac:dyDescent="0.35">
      <c r="A319" s="31" t="s">
        <v>102</v>
      </c>
      <c r="B319" s="32">
        <v>44143</v>
      </c>
      <c r="D319" s="31" t="str">
        <f t="shared" si="127"/>
        <v/>
      </c>
      <c r="E319" s="33"/>
      <c r="F319" s="33"/>
      <c r="G319" s="33">
        <v>0.33680555555555602</v>
      </c>
      <c r="H319" s="33">
        <v>0.5</v>
      </c>
      <c r="I319" s="33">
        <v>0.54513888888888895</v>
      </c>
      <c r="J319" s="33">
        <f t="shared" si="133"/>
        <v>4.5138888888888951E-2</v>
      </c>
      <c r="K319" s="33">
        <v>0.70833333333333304</v>
      </c>
      <c r="L319" s="33"/>
      <c r="M319" s="33"/>
      <c r="N319" s="33">
        <f t="shared" si="128"/>
        <v>0.32638888888888806</v>
      </c>
      <c r="O319" s="33">
        <f t="shared" si="134"/>
        <v>0</v>
      </c>
      <c r="P319" s="33">
        <f t="shared" si="135"/>
        <v>0.32638888888888806</v>
      </c>
      <c r="Q319" s="33">
        <f t="shared" si="136"/>
        <v>0</v>
      </c>
      <c r="R319" s="34">
        <f t="shared" si="137"/>
        <v>-8.3266726846886741E-16</v>
      </c>
      <c r="S319" s="34">
        <f t="shared" si="138"/>
        <v>-2.5979218776228663E-13</v>
      </c>
      <c r="T319" s="34">
        <f t="shared" si="139"/>
        <v>-2.5979218776228663E-13</v>
      </c>
      <c r="U319" s="33">
        <f t="shared" si="140"/>
        <v>0</v>
      </c>
      <c r="V319" s="35"/>
      <c r="W319" s="47">
        <f t="shared" si="129"/>
        <v>0</v>
      </c>
      <c r="X319" s="49">
        <f t="shared" si="130"/>
        <v>0</v>
      </c>
      <c r="Y319" s="36" t="str">
        <f t="shared" si="141"/>
        <v>non</v>
      </c>
      <c r="AB319" s="33">
        <f t="shared" si="131"/>
        <v>-0.32638888888888806</v>
      </c>
      <c r="AE319" s="37" t="str">
        <f t="shared" si="117"/>
        <v/>
      </c>
      <c r="AF319" s="37" t="str">
        <f t="shared" si="118"/>
        <v/>
      </c>
      <c r="AG319" s="37" t="str">
        <f t="shared" si="119"/>
        <v/>
      </c>
      <c r="AH319" s="37" t="str">
        <f t="shared" si="120"/>
        <v/>
      </c>
      <c r="AI319" s="37" t="str">
        <f t="shared" si="121"/>
        <v/>
      </c>
      <c r="AJ319" s="37" t="str">
        <f t="shared" si="122"/>
        <v/>
      </c>
      <c r="AK319" s="37" t="str">
        <f t="shared" si="123"/>
        <v/>
      </c>
      <c r="AL319" s="37" t="str">
        <f t="shared" si="124"/>
        <v/>
      </c>
      <c r="AM319" s="37" t="str">
        <f t="shared" si="125"/>
        <v/>
      </c>
      <c r="AN319" s="37">
        <f t="shared" si="126"/>
        <v>0</v>
      </c>
      <c r="AO319" s="37">
        <f t="shared" si="132"/>
        <v>212</v>
      </c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</row>
    <row r="320" spans="1:64" s="31" customFormat="1" x14ac:dyDescent="0.35">
      <c r="A320" s="31" t="s">
        <v>103</v>
      </c>
      <c r="B320" s="32">
        <v>44144</v>
      </c>
      <c r="D320" s="31" t="str">
        <f t="shared" si="127"/>
        <v/>
      </c>
      <c r="E320" s="33"/>
      <c r="F320" s="33"/>
      <c r="G320" s="33">
        <v>0.33680555555555602</v>
      </c>
      <c r="H320" s="33">
        <v>0.5</v>
      </c>
      <c r="I320" s="33">
        <v>0.54513888888888895</v>
      </c>
      <c r="J320" s="33">
        <f t="shared" si="133"/>
        <v>4.5138888888888951E-2</v>
      </c>
      <c r="K320" s="33">
        <v>0.70833333333333304</v>
      </c>
      <c r="L320" s="33"/>
      <c r="M320" s="33"/>
      <c r="N320" s="33">
        <f t="shared" si="128"/>
        <v>0.32638888888888806</v>
      </c>
      <c r="O320" s="33">
        <f t="shared" si="134"/>
        <v>0</v>
      </c>
      <c r="P320" s="33">
        <f t="shared" si="135"/>
        <v>0.32638888888888806</v>
      </c>
      <c r="Q320" s="33">
        <f t="shared" si="136"/>
        <v>0</v>
      </c>
      <c r="R320" s="34">
        <f t="shared" si="137"/>
        <v>-8.3266726846886741E-16</v>
      </c>
      <c r="S320" s="34">
        <f t="shared" si="138"/>
        <v>-2.606248550307555E-13</v>
      </c>
      <c r="T320" s="34">
        <f t="shared" si="139"/>
        <v>-2.606248550307555E-13</v>
      </c>
      <c r="U320" s="33">
        <f t="shared" si="140"/>
        <v>0</v>
      </c>
      <c r="V320" s="35"/>
      <c r="W320" s="47">
        <f t="shared" si="129"/>
        <v>0</v>
      </c>
      <c r="X320" s="49">
        <f t="shared" si="130"/>
        <v>0</v>
      </c>
      <c r="Y320" s="36" t="str">
        <f t="shared" si="141"/>
        <v>non</v>
      </c>
      <c r="AB320" s="33">
        <f t="shared" si="131"/>
        <v>-0.32638888888888806</v>
      </c>
      <c r="AE320" s="37" t="str">
        <f t="shared" si="117"/>
        <v/>
      </c>
      <c r="AF320" s="37" t="str">
        <f t="shared" si="118"/>
        <v/>
      </c>
      <c r="AG320" s="37" t="str">
        <f t="shared" si="119"/>
        <v/>
      </c>
      <c r="AH320" s="37" t="str">
        <f t="shared" si="120"/>
        <v/>
      </c>
      <c r="AI320" s="37" t="str">
        <f t="shared" si="121"/>
        <v/>
      </c>
      <c r="AJ320" s="37" t="str">
        <f t="shared" si="122"/>
        <v/>
      </c>
      <c r="AK320" s="37" t="str">
        <f t="shared" si="123"/>
        <v/>
      </c>
      <c r="AL320" s="37" t="str">
        <f t="shared" si="124"/>
        <v/>
      </c>
      <c r="AM320" s="37" t="str">
        <f t="shared" si="125"/>
        <v/>
      </c>
      <c r="AN320" s="37">
        <f t="shared" si="126"/>
        <v>0</v>
      </c>
      <c r="AO320" s="37">
        <f t="shared" si="132"/>
        <v>212</v>
      </c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</row>
    <row r="321" spans="1:64" s="31" customFormat="1" x14ac:dyDescent="0.35">
      <c r="A321" s="31" t="s">
        <v>104</v>
      </c>
      <c r="B321" s="32">
        <v>44145</v>
      </c>
      <c r="C321" s="31" t="s">
        <v>63</v>
      </c>
      <c r="D321" s="31" t="str">
        <f t="shared" si="127"/>
        <v>férié</v>
      </c>
      <c r="E321" s="33"/>
      <c r="F321" s="33"/>
      <c r="G321" s="33">
        <v>0.33680555555555602</v>
      </c>
      <c r="H321" s="33">
        <v>0.5</v>
      </c>
      <c r="I321" s="33">
        <v>0.54513888888888895</v>
      </c>
      <c r="J321" s="33">
        <f t="shared" si="133"/>
        <v>4.5138888888888951E-2</v>
      </c>
      <c r="K321" s="33">
        <v>0.70833333333333304</v>
      </c>
      <c r="L321" s="33"/>
      <c r="M321" s="33"/>
      <c r="N321" s="33">
        <f t="shared" si="128"/>
        <v>0.32638888888888806</v>
      </c>
      <c r="O321" s="33">
        <f t="shared" si="134"/>
        <v>0</v>
      </c>
      <c r="P321" s="33">
        <f t="shared" si="135"/>
        <v>0.32638888888888806</v>
      </c>
      <c r="Q321" s="33">
        <f t="shared" si="136"/>
        <v>0</v>
      </c>
      <c r="R321" s="34">
        <f t="shared" si="137"/>
        <v>-8.3266726846886741E-16</v>
      </c>
      <c r="S321" s="34">
        <f t="shared" si="138"/>
        <v>-2.6145752229922437E-13</v>
      </c>
      <c r="T321" s="34">
        <f t="shared" si="139"/>
        <v>-2.6145752229922437E-13</v>
      </c>
      <c r="U321" s="33">
        <f t="shared" si="140"/>
        <v>0</v>
      </c>
      <c r="V321" s="35"/>
      <c r="W321" s="47">
        <f t="shared" si="129"/>
        <v>0</v>
      </c>
      <c r="X321" s="49">
        <f t="shared" si="130"/>
        <v>0</v>
      </c>
      <c r="Y321" s="36" t="str">
        <f t="shared" si="141"/>
        <v>non</v>
      </c>
      <c r="AB321" s="33">
        <f t="shared" si="131"/>
        <v>-0.32638888888888806</v>
      </c>
      <c r="AE321" s="37" t="str">
        <f t="shared" si="117"/>
        <v/>
      </c>
      <c r="AF321" s="37" t="str">
        <f t="shared" si="118"/>
        <v/>
      </c>
      <c r="AG321" s="37" t="str">
        <f t="shared" si="119"/>
        <v/>
      </c>
      <c r="AH321" s="37" t="str">
        <f t="shared" si="120"/>
        <v/>
      </c>
      <c r="AI321" s="37" t="str">
        <f t="shared" si="121"/>
        <v/>
      </c>
      <c r="AJ321" s="37" t="str">
        <f t="shared" si="122"/>
        <v/>
      </c>
      <c r="AK321" s="37" t="str">
        <f t="shared" si="123"/>
        <v/>
      </c>
      <c r="AL321" s="37" t="str">
        <f t="shared" si="124"/>
        <v/>
      </c>
      <c r="AM321" s="37" t="str">
        <f t="shared" si="125"/>
        <v/>
      </c>
      <c r="AN321" s="37">
        <f t="shared" si="126"/>
        <v>0</v>
      </c>
      <c r="AO321" s="37">
        <f t="shared" si="132"/>
        <v>212</v>
      </c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</row>
    <row r="322" spans="1:64" x14ac:dyDescent="0.35">
      <c r="A322" t="s">
        <v>98</v>
      </c>
      <c r="B322" s="1">
        <v>44146</v>
      </c>
      <c r="D322" t="str">
        <f t="shared" si="127"/>
        <v/>
      </c>
      <c r="E322" s="5"/>
      <c r="F322" s="5"/>
      <c r="G322" s="5">
        <v>0.33680555555555602</v>
      </c>
      <c r="H322" s="5">
        <v>0.5</v>
      </c>
      <c r="I322" s="5">
        <v>0.54513888888888895</v>
      </c>
      <c r="J322" s="5">
        <f t="shared" si="133"/>
        <v>4.5138888888888951E-2</v>
      </c>
      <c r="K322" s="5">
        <v>0.70833333333333304</v>
      </c>
      <c r="L322" s="5"/>
      <c r="M322" s="5"/>
      <c r="N322" s="5">
        <f t="shared" si="128"/>
        <v>0.32638888888888806</v>
      </c>
      <c r="O322" s="5">
        <f t="shared" si="134"/>
        <v>0</v>
      </c>
      <c r="P322" s="24">
        <f t="shared" si="135"/>
        <v>0.32638888888888806</v>
      </c>
      <c r="Q322" s="5">
        <f t="shared" si="136"/>
        <v>0</v>
      </c>
      <c r="R322" s="7">
        <f t="shared" si="137"/>
        <v>-8.3266726846886741E-16</v>
      </c>
      <c r="S322" s="7">
        <f t="shared" si="138"/>
        <v>-2.6229018956769323E-13</v>
      </c>
      <c r="T322" s="7">
        <f t="shared" si="139"/>
        <v>-2.6229018956769323E-13</v>
      </c>
      <c r="U322" s="5">
        <f t="shared" si="140"/>
        <v>0</v>
      </c>
      <c r="V322" s="30"/>
      <c r="W322" s="46">
        <f t="shared" si="129"/>
        <v>0</v>
      </c>
      <c r="X322" s="48">
        <f t="shared" si="130"/>
        <v>0</v>
      </c>
      <c r="Y322" s="6" t="str">
        <f t="shared" si="141"/>
        <v>non</v>
      </c>
      <c r="AB322" s="5">
        <f t="shared" si="131"/>
        <v>-0.32638888888888806</v>
      </c>
      <c r="AE322" s="26" t="str">
        <f t="shared" si="117"/>
        <v/>
      </c>
      <c r="AF322" s="26" t="str">
        <f t="shared" si="118"/>
        <v/>
      </c>
      <c r="AG322" s="26" t="str">
        <f t="shared" si="119"/>
        <v/>
      </c>
      <c r="AH322" s="26" t="str">
        <f t="shared" si="120"/>
        <v/>
      </c>
      <c r="AI322" s="26" t="str">
        <f t="shared" si="121"/>
        <v/>
      </c>
      <c r="AJ322" s="26" t="str">
        <f t="shared" si="122"/>
        <v/>
      </c>
      <c r="AK322" s="26" t="str">
        <f t="shared" si="123"/>
        <v/>
      </c>
      <c r="AL322" s="26" t="str">
        <f t="shared" si="124"/>
        <v/>
      </c>
      <c r="AM322" s="26" t="str">
        <f t="shared" si="125"/>
        <v/>
      </c>
      <c r="AN322" s="26">
        <f t="shared" si="126"/>
        <v>1</v>
      </c>
      <c r="AO322" s="26">
        <f t="shared" si="132"/>
        <v>213</v>
      </c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</row>
    <row r="323" spans="1:64" x14ac:dyDescent="0.35">
      <c r="A323" t="s">
        <v>99</v>
      </c>
      <c r="B323" s="1">
        <v>44147</v>
      </c>
      <c r="D323" t="str">
        <f t="shared" si="127"/>
        <v/>
      </c>
      <c r="E323" s="5"/>
      <c r="F323" s="5"/>
      <c r="G323" s="5">
        <v>0.33680555555555602</v>
      </c>
      <c r="H323" s="5">
        <v>0.5</v>
      </c>
      <c r="I323" s="5">
        <v>0.54513888888888895</v>
      </c>
      <c r="J323" s="5">
        <f t="shared" si="133"/>
        <v>4.5138888888888951E-2</v>
      </c>
      <c r="K323" s="5">
        <v>0.70833333333333304</v>
      </c>
      <c r="L323" s="5"/>
      <c r="M323" s="5"/>
      <c r="N323" s="5">
        <f t="shared" si="128"/>
        <v>0.32638888888888806</v>
      </c>
      <c r="O323" s="5">
        <f t="shared" si="134"/>
        <v>0</v>
      </c>
      <c r="P323" s="24">
        <f t="shared" si="135"/>
        <v>0.32638888888888806</v>
      </c>
      <c r="Q323" s="5">
        <f t="shared" si="136"/>
        <v>0</v>
      </c>
      <c r="R323" s="7">
        <f t="shared" si="137"/>
        <v>-8.3266726846886741E-16</v>
      </c>
      <c r="S323" s="7">
        <f t="shared" si="138"/>
        <v>-2.631228568361621E-13</v>
      </c>
      <c r="T323" s="7">
        <f t="shared" si="139"/>
        <v>-2.631228568361621E-13</v>
      </c>
      <c r="U323" s="5">
        <f t="shared" si="140"/>
        <v>0</v>
      </c>
      <c r="V323" s="30"/>
      <c r="W323" s="46">
        <f t="shared" si="129"/>
        <v>0</v>
      </c>
      <c r="X323" s="48">
        <f t="shared" si="130"/>
        <v>0</v>
      </c>
      <c r="Y323" s="6" t="str">
        <f t="shared" si="141"/>
        <v>non</v>
      </c>
      <c r="AB323" s="5">
        <f t="shared" si="131"/>
        <v>-0.32638888888888806</v>
      </c>
      <c r="AE323" s="26" t="str">
        <f t="shared" si="117"/>
        <v/>
      </c>
      <c r="AF323" s="26" t="str">
        <f t="shared" si="118"/>
        <v/>
      </c>
      <c r="AG323" s="26" t="str">
        <f t="shared" si="119"/>
        <v/>
      </c>
      <c r="AH323" s="26" t="str">
        <f t="shared" si="120"/>
        <v/>
      </c>
      <c r="AI323" s="26" t="str">
        <f t="shared" si="121"/>
        <v/>
      </c>
      <c r="AJ323" s="26" t="str">
        <f t="shared" si="122"/>
        <v/>
      </c>
      <c r="AK323" s="26" t="str">
        <f t="shared" si="123"/>
        <v/>
      </c>
      <c r="AL323" s="26" t="str">
        <f t="shared" si="124"/>
        <v/>
      </c>
      <c r="AM323" s="26" t="str">
        <f t="shared" si="125"/>
        <v/>
      </c>
      <c r="AN323" s="26">
        <f t="shared" si="126"/>
        <v>1</v>
      </c>
      <c r="AO323" s="26">
        <f t="shared" si="132"/>
        <v>214</v>
      </c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</row>
    <row r="324" spans="1:64" x14ac:dyDescent="0.35">
      <c r="A324" t="s">
        <v>100</v>
      </c>
      <c r="B324" s="1">
        <v>44148</v>
      </c>
      <c r="D324" t="str">
        <f t="shared" si="127"/>
        <v/>
      </c>
      <c r="E324" s="5"/>
      <c r="F324" s="5"/>
      <c r="G324" s="5">
        <v>0.33680555555555602</v>
      </c>
      <c r="H324" s="5">
        <v>0.5</v>
      </c>
      <c r="I324" s="5">
        <v>0.54513888888888895</v>
      </c>
      <c r="J324" s="5">
        <f t="shared" si="133"/>
        <v>4.5138888888888951E-2</v>
      </c>
      <c r="K324" s="5">
        <v>0.70833333333333304</v>
      </c>
      <c r="L324" s="5"/>
      <c r="M324" s="5"/>
      <c r="N324" s="5">
        <f t="shared" si="128"/>
        <v>0.32638888888888806</v>
      </c>
      <c r="O324" s="5">
        <f t="shared" si="134"/>
        <v>0</v>
      </c>
      <c r="P324" s="24">
        <f t="shared" si="135"/>
        <v>0.32638888888888806</v>
      </c>
      <c r="Q324" s="5">
        <f t="shared" si="136"/>
        <v>0</v>
      </c>
      <c r="R324" s="7">
        <f t="shared" si="137"/>
        <v>-8.3266726846886741E-16</v>
      </c>
      <c r="S324" s="7">
        <f t="shared" si="138"/>
        <v>-2.6395552410463097E-13</v>
      </c>
      <c r="T324" s="7">
        <f t="shared" si="139"/>
        <v>-2.6395552410463097E-13</v>
      </c>
      <c r="U324" s="5">
        <f t="shared" si="140"/>
        <v>0</v>
      </c>
      <c r="V324" s="30"/>
      <c r="W324" s="46">
        <f t="shared" si="129"/>
        <v>0</v>
      </c>
      <c r="X324" s="48">
        <f t="shared" si="130"/>
        <v>0</v>
      </c>
      <c r="Y324" s="6" t="str">
        <f t="shared" si="141"/>
        <v>non</v>
      </c>
      <c r="AB324" s="5">
        <f t="shared" si="131"/>
        <v>-0.32638888888888806</v>
      </c>
      <c r="AE324" s="26" t="str">
        <f t="shared" si="117"/>
        <v/>
      </c>
      <c r="AF324" s="26" t="str">
        <f t="shared" si="118"/>
        <v/>
      </c>
      <c r="AG324" s="26" t="str">
        <f t="shared" si="119"/>
        <v/>
      </c>
      <c r="AH324" s="26" t="str">
        <f t="shared" si="120"/>
        <v/>
      </c>
      <c r="AI324" s="26" t="str">
        <f t="shared" si="121"/>
        <v/>
      </c>
      <c r="AJ324" s="26" t="str">
        <f t="shared" si="122"/>
        <v/>
      </c>
      <c r="AK324" s="26" t="str">
        <f t="shared" si="123"/>
        <v/>
      </c>
      <c r="AL324" s="26" t="str">
        <f t="shared" si="124"/>
        <v/>
      </c>
      <c r="AM324" s="26" t="str">
        <f t="shared" si="125"/>
        <v/>
      </c>
      <c r="AN324" s="26">
        <f t="shared" si="126"/>
        <v>1</v>
      </c>
      <c r="AO324" s="26">
        <f t="shared" si="132"/>
        <v>215</v>
      </c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</row>
    <row r="325" spans="1:64" x14ac:dyDescent="0.35">
      <c r="A325" t="s">
        <v>101</v>
      </c>
      <c r="B325" s="1">
        <v>44149</v>
      </c>
      <c r="D325" t="str">
        <f t="shared" si="127"/>
        <v/>
      </c>
      <c r="E325" s="5"/>
      <c r="F325" s="5"/>
      <c r="G325" s="5">
        <v>0.33680555555555602</v>
      </c>
      <c r="H325" s="5">
        <v>0.5</v>
      </c>
      <c r="I325" s="5">
        <v>0.54513888888888895</v>
      </c>
      <c r="J325" s="5">
        <f t="shared" si="133"/>
        <v>4.5138888888888951E-2</v>
      </c>
      <c r="K325" s="5">
        <v>0.70833333333333304</v>
      </c>
      <c r="L325" s="5"/>
      <c r="M325" s="5"/>
      <c r="N325" s="5">
        <f t="shared" si="128"/>
        <v>0.32638888888888806</v>
      </c>
      <c r="O325" s="5">
        <f t="shared" si="134"/>
        <v>0</v>
      </c>
      <c r="P325" s="24">
        <f t="shared" si="135"/>
        <v>0.32638888888888806</v>
      </c>
      <c r="Q325" s="5">
        <f t="shared" si="136"/>
        <v>0</v>
      </c>
      <c r="R325" s="7">
        <f t="shared" si="137"/>
        <v>-8.3266726846886741E-16</v>
      </c>
      <c r="S325" s="7">
        <f t="shared" si="138"/>
        <v>-2.6478819137309983E-13</v>
      </c>
      <c r="T325" s="7">
        <f t="shared" si="139"/>
        <v>-2.6478819137309983E-13</v>
      </c>
      <c r="U325" s="5">
        <f t="shared" si="140"/>
        <v>0</v>
      </c>
      <c r="V325" s="30"/>
      <c r="W325" s="46">
        <f t="shared" si="129"/>
        <v>0</v>
      </c>
      <c r="X325" s="48">
        <f t="shared" si="130"/>
        <v>0</v>
      </c>
      <c r="Y325" s="6" t="str">
        <f t="shared" si="141"/>
        <v>non</v>
      </c>
      <c r="AB325" s="5">
        <f t="shared" si="131"/>
        <v>-0.32638888888888806</v>
      </c>
      <c r="AE325" s="26" t="str">
        <f t="shared" si="117"/>
        <v/>
      </c>
      <c r="AF325" s="26" t="str">
        <f t="shared" si="118"/>
        <v/>
      </c>
      <c r="AG325" s="26" t="str">
        <f t="shared" si="119"/>
        <v/>
      </c>
      <c r="AH325" s="26" t="str">
        <f t="shared" si="120"/>
        <v/>
      </c>
      <c r="AI325" s="26" t="str">
        <f t="shared" si="121"/>
        <v/>
      </c>
      <c r="AJ325" s="26" t="str">
        <f t="shared" si="122"/>
        <v/>
      </c>
      <c r="AK325" s="26" t="str">
        <f t="shared" si="123"/>
        <v/>
      </c>
      <c r="AL325" s="26" t="str">
        <f t="shared" si="124"/>
        <v/>
      </c>
      <c r="AM325" s="26" t="str">
        <f t="shared" si="125"/>
        <v/>
      </c>
      <c r="AN325" s="26">
        <f t="shared" si="126"/>
        <v>1</v>
      </c>
      <c r="AO325" s="26">
        <f t="shared" si="132"/>
        <v>216</v>
      </c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</row>
    <row r="326" spans="1:64" s="31" customFormat="1" x14ac:dyDescent="0.35">
      <c r="A326" s="31" t="s">
        <v>102</v>
      </c>
      <c r="B326" s="32">
        <v>44150</v>
      </c>
      <c r="D326" s="31" t="str">
        <f t="shared" si="127"/>
        <v/>
      </c>
      <c r="E326" s="33"/>
      <c r="F326" s="33"/>
      <c r="G326" s="33">
        <v>0.33680555555555602</v>
      </c>
      <c r="H326" s="33">
        <v>0.5</v>
      </c>
      <c r="I326" s="33">
        <v>0.54513888888888895</v>
      </c>
      <c r="J326" s="33">
        <f t="shared" si="133"/>
        <v>4.5138888888888951E-2</v>
      </c>
      <c r="K326" s="33">
        <v>0.70833333333333304</v>
      </c>
      <c r="L326" s="33"/>
      <c r="M326" s="33"/>
      <c r="N326" s="33">
        <f t="shared" si="128"/>
        <v>0.32638888888888806</v>
      </c>
      <c r="O326" s="33">
        <f t="shared" si="134"/>
        <v>0</v>
      </c>
      <c r="P326" s="33">
        <f t="shared" si="135"/>
        <v>0.32638888888888806</v>
      </c>
      <c r="Q326" s="33">
        <f t="shared" si="136"/>
        <v>0</v>
      </c>
      <c r="R326" s="34">
        <f t="shared" si="137"/>
        <v>-8.3266726846886741E-16</v>
      </c>
      <c r="S326" s="34">
        <f t="shared" si="138"/>
        <v>-2.656208586415687E-13</v>
      </c>
      <c r="T326" s="34">
        <f t="shared" si="139"/>
        <v>-2.656208586415687E-13</v>
      </c>
      <c r="U326" s="33">
        <f t="shared" si="140"/>
        <v>0</v>
      </c>
      <c r="V326" s="35"/>
      <c r="W326" s="47">
        <f t="shared" si="129"/>
        <v>0</v>
      </c>
      <c r="X326" s="49">
        <f t="shared" si="130"/>
        <v>0</v>
      </c>
      <c r="Y326" s="36" t="str">
        <f t="shared" si="141"/>
        <v>non</v>
      </c>
      <c r="AB326" s="33">
        <f t="shared" si="131"/>
        <v>-0.32638888888888806</v>
      </c>
      <c r="AE326" s="37" t="str">
        <f t="shared" si="117"/>
        <v/>
      </c>
      <c r="AF326" s="37" t="str">
        <f t="shared" si="118"/>
        <v/>
      </c>
      <c r="AG326" s="37" t="str">
        <f t="shared" si="119"/>
        <v/>
      </c>
      <c r="AH326" s="37" t="str">
        <f t="shared" si="120"/>
        <v/>
      </c>
      <c r="AI326" s="37" t="str">
        <f t="shared" si="121"/>
        <v/>
      </c>
      <c r="AJ326" s="37" t="str">
        <f t="shared" si="122"/>
        <v/>
      </c>
      <c r="AK326" s="37" t="str">
        <f t="shared" si="123"/>
        <v/>
      </c>
      <c r="AL326" s="37" t="str">
        <f t="shared" si="124"/>
        <v/>
      </c>
      <c r="AM326" s="37" t="str">
        <f t="shared" si="125"/>
        <v/>
      </c>
      <c r="AN326" s="37">
        <f t="shared" si="126"/>
        <v>0</v>
      </c>
      <c r="AO326" s="37">
        <f t="shared" si="132"/>
        <v>216</v>
      </c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</row>
    <row r="327" spans="1:64" s="31" customFormat="1" x14ac:dyDescent="0.35">
      <c r="A327" s="31" t="s">
        <v>103</v>
      </c>
      <c r="B327" s="32">
        <v>44151</v>
      </c>
      <c r="D327" s="31" t="str">
        <f t="shared" si="127"/>
        <v/>
      </c>
      <c r="E327" s="33"/>
      <c r="F327" s="33"/>
      <c r="G327" s="33">
        <v>0.33680555555555602</v>
      </c>
      <c r="H327" s="33">
        <v>0.5</v>
      </c>
      <c r="I327" s="33">
        <v>0.54513888888888895</v>
      </c>
      <c r="J327" s="33">
        <f t="shared" si="133"/>
        <v>4.5138888888888951E-2</v>
      </c>
      <c r="K327" s="33">
        <v>0.70833333333333304</v>
      </c>
      <c r="L327" s="33"/>
      <c r="M327" s="33"/>
      <c r="N327" s="33">
        <f t="shared" si="128"/>
        <v>0.32638888888888806</v>
      </c>
      <c r="O327" s="33">
        <f t="shared" si="134"/>
        <v>0</v>
      </c>
      <c r="P327" s="33">
        <f t="shared" si="135"/>
        <v>0.32638888888888806</v>
      </c>
      <c r="Q327" s="33">
        <f t="shared" si="136"/>
        <v>0</v>
      </c>
      <c r="R327" s="34">
        <f t="shared" si="137"/>
        <v>-8.3266726846886741E-16</v>
      </c>
      <c r="S327" s="34">
        <f t="shared" si="138"/>
        <v>-2.6645352591003757E-13</v>
      </c>
      <c r="T327" s="34">
        <f t="shared" si="139"/>
        <v>-2.6645352591003757E-13</v>
      </c>
      <c r="U327" s="33">
        <f t="shared" si="140"/>
        <v>0</v>
      </c>
      <c r="V327" s="35"/>
      <c r="W327" s="47">
        <f t="shared" si="129"/>
        <v>0</v>
      </c>
      <c r="X327" s="49">
        <f t="shared" si="130"/>
        <v>0</v>
      </c>
      <c r="Y327" s="36" t="str">
        <f t="shared" si="141"/>
        <v>non</v>
      </c>
      <c r="AB327" s="33">
        <f t="shared" si="131"/>
        <v>-0.32638888888888806</v>
      </c>
      <c r="AE327" s="37" t="str">
        <f t="shared" si="117"/>
        <v/>
      </c>
      <c r="AF327" s="37" t="str">
        <f t="shared" si="118"/>
        <v/>
      </c>
      <c r="AG327" s="37" t="str">
        <f t="shared" si="119"/>
        <v/>
      </c>
      <c r="AH327" s="37" t="str">
        <f t="shared" si="120"/>
        <v/>
      </c>
      <c r="AI327" s="37" t="str">
        <f t="shared" si="121"/>
        <v/>
      </c>
      <c r="AJ327" s="37" t="str">
        <f t="shared" si="122"/>
        <v/>
      </c>
      <c r="AK327" s="37" t="str">
        <f t="shared" si="123"/>
        <v/>
      </c>
      <c r="AL327" s="37" t="str">
        <f t="shared" si="124"/>
        <v/>
      </c>
      <c r="AM327" s="37" t="str">
        <f t="shared" si="125"/>
        <v/>
      </c>
      <c r="AN327" s="37">
        <f t="shared" si="126"/>
        <v>0</v>
      </c>
      <c r="AO327" s="37">
        <f t="shared" si="132"/>
        <v>216</v>
      </c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</row>
    <row r="328" spans="1:64" s="25" customFormat="1" x14ac:dyDescent="0.35">
      <c r="A328" t="s">
        <v>104</v>
      </c>
      <c r="B328" s="1">
        <v>44152</v>
      </c>
      <c r="C328"/>
      <c r="D328" t="str">
        <f t="shared" si="127"/>
        <v/>
      </c>
      <c r="E328" s="5"/>
      <c r="F328" s="5"/>
      <c r="G328" s="5">
        <v>0.33680555555555602</v>
      </c>
      <c r="H328" s="5">
        <v>0.5</v>
      </c>
      <c r="I328" s="5">
        <v>0.54513888888888895</v>
      </c>
      <c r="J328" s="5">
        <f t="shared" si="133"/>
        <v>4.5138888888888951E-2</v>
      </c>
      <c r="K328" s="5">
        <v>0.70833333333333304</v>
      </c>
      <c r="L328" s="5"/>
      <c r="M328" s="5"/>
      <c r="N328" s="5">
        <f t="shared" si="128"/>
        <v>0.32638888888888806</v>
      </c>
      <c r="O328" s="5">
        <f t="shared" si="134"/>
        <v>0</v>
      </c>
      <c r="P328" s="24">
        <f t="shared" si="135"/>
        <v>0.32638888888888806</v>
      </c>
      <c r="Q328" s="5">
        <f t="shared" si="136"/>
        <v>0</v>
      </c>
      <c r="R328" s="7">
        <f t="shared" si="137"/>
        <v>-8.3266726846886741E-16</v>
      </c>
      <c r="S328" s="7">
        <f t="shared" si="138"/>
        <v>-2.6728619317850644E-13</v>
      </c>
      <c r="T328" s="7">
        <f t="shared" si="139"/>
        <v>-2.6728619317850644E-13</v>
      </c>
      <c r="U328" s="5">
        <f t="shared" si="140"/>
        <v>0</v>
      </c>
      <c r="V328" s="30"/>
      <c r="W328" s="46">
        <f t="shared" si="129"/>
        <v>0</v>
      </c>
      <c r="X328" s="48">
        <f t="shared" si="130"/>
        <v>0</v>
      </c>
      <c r="Y328" s="6" t="str">
        <f t="shared" si="141"/>
        <v>non</v>
      </c>
      <c r="Z328"/>
      <c r="AA328"/>
      <c r="AB328" s="5">
        <f t="shared" si="131"/>
        <v>-0.32638888888888806</v>
      </c>
      <c r="AC328"/>
      <c r="AD328"/>
      <c r="AE328" s="26" t="str">
        <f t="shared" ref="AE328:AE371" si="142">IF(C328=$AE$1,IF(D328=$AE$1,1,0.5),IF(D328=$AE$1,0.5,""))</f>
        <v/>
      </c>
      <c r="AF328" s="26" t="str">
        <f t="shared" ref="AF328:AF371" si="143">IF(C328=$AF$1,IF(D328=$AF$1,1,0.5),IF(D328=$AF$1,0.5,""))</f>
        <v/>
      </c>
      <c r="AG328" s="26" t="str">
        <f t="shared" ref="AG328:AG371" si="144">IF(C328=$AG$1,IF(D328=$AG$1,1,0.5),IF(D328=$AG$1,0.5,IF(C328=$AG$2,IF(D328=$AG$2,1,0.5),IF(D328=$AG$2,0.5,""))))</f>
        <v/>
      </c>
      <c r="AH328" s="26" t="str">
        <f t="shared" ref="AH328:AH371" si="145">IF(C328=$AH$1,IF(D328=$AH$1,1,0.5),IF(D328=$AH$1,0.5,""))</f>
        <v/>
      </c>
      <c r="AI328" s="26" t="str">
        <f t="shared" ref="AI328:AI371" si="146">IF(C328=$AI$1,IF(D328=$AI$1,1,0.5),IF(D328=$AI$1,0.5,""))</f>
        <v/>
      </c>
      <c r="AJ328" s="26" t="str">
        <f t="shared" ref="AJ328:AJ371" si="147">IF(C328=$AJ$1,IF(D328=$AJ$1,1,0.5),IF(D328=$AJ$1,0.5,""))</f>
        <v/>
      </c>
      <c r="AK328" s="26" t="str">
        <f t="shared" ref="AK328:AK371" si="148">IF(C328=$AK$1,IF(D328=$AK$1,1,0.5),IF(D328=$AK$1,0.5,""))</f>
        <v/>
      </c>
      <c r="AL328" s="26" t="str">
        <f t="shared" ref="AL328:AL371" si="149">IF(C328=$AL$1,IF(D328=$AL$1,1,0.5),IF(D328=$AL$1,0.5,""))</f>
        <v/>
      </c>
      <c r="AM328" s="26" t="str">
        <f t="shared" ref="AM328:AM371" si="150">IF(C328=$AM$1,IF(D328=$AM$1,1,0.5),IF(D328=$AM$1,0.5,""))</f>
        <v/>
      </c>
      <c r="AN328" s="26">
        <f t="shared" ref="AN328:AN371" si="151">IF(A328="dimanche",0,IF(A328="samedi",0,IF(C328="férié",0,IF(COUNTBLANK(AF328:AM328)=0,1,1-SUM(AF328:AM328)))))</f>
        <v>1</v>
      </c>
      <c r="AO328" s="26">
        <f t="shared" si="132"/>
        <v>217</v>
      </c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/>
      <c r="BD328"/>
      <c r="BE328"/>
      <c r="BF328"/>
      <c r="BG328"/>
      <c r="BH328"/>
      <c r="BI328"/>
      <c r="BJ328"/>
      <c r="BK328"/>
      <c r="BL328"/>
    </row>
    <row r="329" spans="1:64" x14ac:dyDescent="0.35">
      <c r="A329" t="s">
        <v>98</v>
      </c>
      <c r="B329" s="1">
        <v>44153</v>
      </c>
      <c r="D329" t="str">
        <f t="shared" ref="D329:D371" si="152">IF(C329="","",C329)</f>
        <v/>
      </c>
      <c r="E329" s="5"/>
      <c r="F329" s="5"/>
      <c r="G329" s="5">
        <v>0.33680555555555602</v>
      </c>
      <c r="H329" s="5">
        <v>0.5</v>
      </c>
      <c r="I329" s="5">
        <v>0.54513888888888895</v>
      </c>
      <c r="J329" s="5">
        <f t="shared" si="133"/>
        <v>4.5138888888888951E-2</v>
      </c>
      <c r="K329" s="5">
        <v>0.70833333333333304</v>
      </c>
      <c r="L329" s="5"/>
      <c r="M329" s="5"/>
      <c r="N329" s="5">
        <f t="shared" ref="N329:N371" si="153">IF(COUNTBLANK(G329:H329)=2,K329-I329,IF(COUNTBLANK(I329:K329)=3,H329-G329,IF(J329&gt;$N$2,K329-I329+H329-G329,K329-G329-$N$2)))</f>
        <v>0.32638888888888806</v>
      </c>
      <c r="O329" s="5">
        <f t="shared" si="134"/>
        <v>0</v>
      </c>
      <c r="P329" s="24">
        <f t="shared" si="135"/>
        <v>0.32638888888888806</v>
      </c>
      <c r="Q329" s="5">
        <f t="shared" si="136"/>
        <v>0</v>
      </c>
      <c r="R329" s="7">
        <f t="shared" si="137"/>
        <v>-8.3266726846886741E-16</v>
      </c>
      <c r="S329" s="7">
        <f t="shared" si="138"/>
        <v>-2.681188604469753E-13</v>
      </c>
      <c r="T329" s="7">
        <f t="shared" si="139"/>
        <v>-2.681188604469753E-13</v>
      </c>
      <c r="U329" s="5">
        <f t="shared" si="140"/>
        <v>0</v>
      </c>
      <c r="V329" s="30"/>
      <c r="W329" s="46">
        <f t="shared" ref="W329:W371" si="154">IF(C329=$AJ$1,-0.163194,0)+IF(D329=$AJ$1,-0.163194,0)+Q329*0.75</f>
        <v>0</v>
      </c>
      <c r="X329" s="48">
        <f t="shared" ref="X329:X371" si="155">X328+W329</f>
        <v>0</v>
      </c>
      <c r="Y329" s="6" t="str">
        <f t="shared" si="141"/>
        <v>non</v>
      </c>
      <c r="AB329" s="5">
        <f t="shared" ref="AB329:AB371" si="156">AB328+AA329*Z329</f>
        <v>-0.32638888888888806</v>
      </c>
      <c r="AE329" s="26" t="str">
        <f t="shared" si="142"/>
        <v/>
      </c>
      <c r="AF329" s="26" t="str">
        <f t="shared" si="143"/>
        <v/>
      </c>
      <c r="AG329" s="26" t="str">
        <f t="shared" si="144"/>
        <v/>
      </c>
      <c r="AH329" s="26" t="str">
        <f t="shared" si="145"/>
        <v/>
      </c>
      <c r="AI329" s="26" t="str">
        <f t="shared" si="146"/>
        <v/>
      </c>
      <c r="AJ329" s="26" t="str">
        <f t="shared" si="147"/>
        <v/>
      </c>
      <c r="AK329" s="26" t="str">
        <f t="shared" si="148"/>
        <v/>
      </c>
      <c r="AL329" s="26" t="str">
        <f t="shared" si="149"/>
        <v/>
      </c>
      <c r="AM329" s="26" t="str">
        <f t="shared" si="150"/>
        <v/>
      </c>
      <c r="AN329" s="26">
        <f t="shared" si="151"/>
        <v>1</v>
      </c>
      <c r="AO329" s="26">
        <f t="shared" ref="AO329:AO371" si="157">AO328+AN329</f>
        <v>218</v>
      </c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</row>
    <row r="330" spans="1:64" x14ac:dyDescent="0.35">
      <c r="A330" t="s">
        <v>99</v>
      </c>
      <c r="B330" s="1">
        <v>44154</v>
      </c>
      <c r="D330" t="str">
        <f t="shared" si="152"/>
        <v/>
      </c>
      <c r="E330" s="5"/>
      <c r="F330" s="5"/>
      <c r="G330" s="5">
        <v>0.33680555555555602</v>
      </c>
      <c r="H330" s="5">
        <v>0.5</v>
      </c>
      <c r="I330" s="5">
        <v>0.54513888888888895</v>
      </c>
      <c r="J330" s="5">
        <f t="shared" si="133"/>
        <v>4.5138888888888951E-2</v>
      </c>
      <c r="K330" s="5">
        <v>0.70833333333333304</v>
      </c>
      <c r="L330" s="5"/>
      <c r="M330" s="5"/>
      <c r="N330" s="5">
        <f t="shared" si="153"/>
        <v>0.32638888888888806</v>
      </c>
      <c r="O330" s="5">
        <f t="shared" si="134"/>
        <v>0</v>
      </c>
      <c r="P330" s="24">
        <f t="shared" si="135"/>
        <v>0.32638888888888806</v>
      </c>
      <c r="Q330" s="5">
        <f t="shared" si="136"/>
        <v>0</v>
      </c>
      <c r="R330" s="7">
        <f t="shared" si="137"/>
        <v>-8.3266726846886741E-16</v>
      </c>
      <c r="S330" s="7">
        <f t="shared" si="138"/>
        <v>-2.6895152771544417E-13</v>
      </c>
      <c r="T330" s="7">
        <f t="shared" si="139"/>
        <v>-2.6895152771544417E-13</v>
      </c>
      <c r="U330" s="5">
        <f t="shared" si="140"/>
        <v>0</v>
      </c>
      <c r="V330" s="30"/>
      <c r="W330" s="46">
        <f t="shared" si="154"/>
        <v>0</v>
      </c>
      <c r="X330" s="48">
        <f t="shared" si="155"/>
        <v>0</v>
      </c>
      <c r="Y330" s="6" t="str">
        <f t="shared" si="141"/>
        <v>non</v>
      </c>
      <c r="AB330" s="5">
        <f t="shared" si="156"/>
        <v>-0.32638888888888806</v>
      </c>
      <c r="AE330" s="26" t="str">
        <f t="shared" si="142"/>
        <v/>
      </c>
      <c r="AF330" s="26" t="str">
        <f t="shared" si="143"/>
        <v/>
      </c>
      <c r="AG330" s="26" t="str">
        <f t="shared" si="144"/>
        <v/>
      </c>
      <c r="AH330" s="26" t="str">
        <f t="shared" si="145"/>
        <v/>
      </c>
      <c r="AI330" s="26" t="str">
        <f t="shared" si="146"/>
        <v/>
      </c>
      <c r="AJ330" s="26" t="str">
        <f t="shared" si="147"/>
        <v/>
      </c>
      <c r="AK330" s="26" t="str">
        <f t="shared" si="148"/>
        <v/>
      </c>
      <c r="AL330" s="26" t="str">
        <f t="shared" si="149"/>
        <v/>
      </c>
      <c r="AM330" s="26" t="str">
        <f t="shared" si="150"/>
        <v/>
      </c>
      <c r="AN330" s="26">
        <f t="shared" si="151"/>
        <v>1</v>
      </c>
      <c r="AO330" s="26">
        <f t="shared" si="157"/>
        <v>219</v>
      </c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</row>
    <row r="331" spans="1:64" x14ac:dyDescent="0.35">
      <c r="A331" t="s">
        <v>100</v>
      </c>
      <c r="B331" s="1">
        <v>44155</v>
      </c>
      <c r="D331" t="str">
        <f t="shared" si="152"/>
        <v/>
      </c>
      <c r="E331" s="5"/>
      <c r="F331" s="5"/>
      <c r="G331" s="5">
        <v>0.33680555555555602</v>
      </c>
      <c r="H331" s="5">
        <v>0.5</v>
      </c>
      <c r="I331" s="5">
        <v>0.54513888888888895</v>
      </c>
      <c r="J331" s="5">
        <f t="shared" ref="J331:J370" si="158">IF(H331="","",I331-H331)</f>
        <v>4.5138888888888951E-2</v>
      </c>
      <c r="K331" s="5">
        <v>0.70833333333333304</v>
      </c>
      <c r="L331" s="5"/>
      <c r="M331" s="5"/>
      <c r="N331" s="5">
        <f t="shared" si="153"/>
        <v>0.32638888888888806</v>
      </c>
      <c r="O331" s="5">
        <f t="shared" ref="O331:O370" si="159">F331-E331+M331-L331</f>
        <v>0</v>
      </c>
      <c r="P331" s="24">
        <f t="shared" ref="P331:P370" si="160">IF(O331=0,N331,IF(N331&gt;$N$1,N331,IF(N331+O331&gt;$N$1,$N$1,N331=O331)))</f>
        <v>0.32638888888888806</v>
      </c>
      <c r="Q331" s="5">
        <f t="shared" ref="Q331:Q370" si="161">O331-(P331-N331)</f>
        <v>0</v>
      </c>
      <c r="R331" s="7">
        <f t="shared" ref="R331:R370" si="162">P331-$N$1</f>
        <v>-8.3266726846886741E-16</v>
      </c>
      <c r="S331" s="7">
        <f t="shared" ref="S331:S370" si="163">S330+P331-$N$1</f>
        <v>-2.6978419498391304E-13</v>
      </c>
      <c r="T331" s="7">
        <f t="shared" ref="T331:T370" si="164">S331-U331</f>
        <v>-2.6978419498391304E-13</v>
      </c>
      <c r="U331" s="5">
        <f t="shared" ref="U331:U371" si="165">V331/24</f>
        <v>0</v>
      </c>
      <c r="V331" s="30"/>
      <c r="W331" s="46">
        <f t="shared" si="154"/>
        <v>0</v>
      </c>
      <c r="X331" s="48">
        <f t="shared" si="155"/>
        <v>0</v>
      </c>
      <c r="Y331" s="6" t="str">
        <f t="shared" si="141"/>
        <v>non</v>
      </c>
      <c r="AB331" s="5">
        <f t="shared" si="156"/>
        <v>-0.32638888888888806</v>
      </c>
      <c r="AE331" s="26" t="str">
        <f t="shared" si="142"/>
        <v/>
      </c>
      <c r="AF331" s="26" t="str">
        <f t="shared" si="143"/>
        <v/>
      </c>
      <c r="AG331" s="26" t="str">
        <f t="shared" si="144"/>
        <v/>
      </c>
      <c r="AH331" s="26" t="str">
        <f t="shared" si="145"/>
        <v/>
      </c>
      <c r="AI331" s="26" t="str">
        <f t="shared" si="146"/>
        <v/>
      </c>
      <c r="AJ331" s="26" t="str">
        <f t="shared" si="147"/>
        <v/>
      </c>
      <c r="AK331" s="26" t="str">
        <f t="shared" si="148"/>
        <v/>
      </c>
      <c r="AL331" s="26" t="str">
        <f t="shared" si="149"/>
        <v/>
      </c>
      <c r="AM331" s="26" t="str">
        <f t="shared" si="150"/>
        <v/>
      </c>
      <c r="AN331" s="26">
        <f t="shared" si="151"/>
        <v>1</v>
      </c>
      <c r="AO331" s="26">
        <f t="shared" si="157"/>
        <v>220</v>
      </c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</row>
    <row r="332" spans="1:64" x14ac:dyDescent="0.35">
      <c r="A332" t="s">
        <v>101</v>
      </c>
      <c r="B332" s="1">
        <v>44156</v>
      </c>
      <c r="D332" t="str">
        <f t="shared" si="152"/>
        <v/>
      </c>
      <c r="E332" s="5"/>
      <c r="F332" s="5"/>
      <c r="G332" s="5">
        <v>0.33680555555555602</v>
      </c>
      <c r="H332" s="5">
        <v>0.5</v>
      </c>
      <c r="I332" s="5">
        <v>0.54513888888888895</v>
      </c>
      <c r="J332" s="5">
        <f t="shared" si="158"/>
        <v>4.5138888888888951E-2</v>
      </c>
      <c r="K332" s="5">
        <v>0.70833333333333304</v>
      </c>
      <c r="L332" s="5"/>
      <c r="M332" s="5"/>
      <c r="N332" s="5">
        <f t="shared" si="153"/>
        <v>0.32638888888888806</v>
      </c>
      <c r="O332" s="5">
        <f t="shared" si="159"/>
        <v>0</v>
      </c>
      <c r="P332" s="24">
        <f t="shared" si="160"/>
        <v>0.32638888888888806</v>
      </c>
      <c r="Q332" s="5">
        <f t="shared" si="161"/>
        <v>0</v>
      </c>
      <c r="R332" s="7">
        <f t="shared" si="162"/>
        <v>-8.3266726846886741E-16</v>
      </c>
      <c r="S332" s="7">
        <f t="shared" si="163"/>
        <v>-2.7061686225238191E-13</v>
      </c>
      <c r="T332" s="7">
        <f t="shared" si="164"/>
        <v>-2.7061686225238191E-13</v>
      </c>
      <c r="U332" s="5">
        <f t="shared" si="165"/>
        <v>0</v>
      </c>
      <c r="V332" s="30"/>
      <c r="W332" s="46">
        <f t="shared" si="154"/>
        <v>0</v>
      </c>
      <c r="X332" s="48">
        <f t="shared" si="155"/>
        <v>0</v>
      </c>
      <c r="Y332" s="6" t="str">
        <f t="shared" si="141"/>
        <v>non</v>
      </c>
      <c r="AB332" s="5">
        <f t="shared" si="156"/>
        <v>-0.32638888888888806</v>
      </c>
      <c r="AE332" s="26" t="str">
        <f t="shared" si="142"/>
        <v/>
      </c>
      <c r="AF332" s="26" t="str">
        <f t="shared" si="143"/>
        <v/>
      </c>
      <c r="AG332" s="26" t="str">
        <f t="shared" si="144"/>
        <v/>
      </c>
      <c r="AH332" s="26" t="str">
        <f t="shared" si="145"/>
        <v/>
      </c>
      <c r="AI332" s="26" t="str">
        <f t="shared" si="146"/>
        <v/>
      </c>
      <c r="AJ332" s="26" t="str">
        <f t="shared" si="147"/>
        <v/>
      </c>
      <c r="AK332" s="26" t="str">
        <f t="shared" si="148"/>
        <v/>
      </c>
      <c r="AL332" s="26" t="str">
        <f t="shared" si="149"/>
        <v/>
      </c>
      <c r="AM332" s="26" t="str">
        <f t="shared" si="150"/>
        <v/>
      </c>
      <c r="AN332" s="26">
        <f t="shared" si="151"/>
        <v>1</v>
      </c>
      <c r="AO332" s="26">
        <f t="shared" si="157"/>
        <v>221</v>
      </c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</row>
    <row r="333" spans="1:64" s="31" customFormat="1" x14ac:dyDescent="0.35">
      <c r="A333" s="31" t="s">
        <v>102</v>
      </c>
      <c r="B333" s="32">
        <v>44157</v>
      </c>
      <c r="D333" s="31" t="str">
        <f t="shared" si="152"/>
        <v/>
      </c>
      <c r="E333" s="33"/>
      <c r="F333" s="33"/>
      <c r="G333" s="33">
        <v>0.33680555555555602</v>
      </c>
      <c r="H333" s="33">
        <v>0.5</v>
      </c>
      <c r="I333" s="33">
        <v>0.54513888888888895</v>
      </c>
      <c r="J333" s="33">
        <f t="shared" si="158"/>
        <v>4.5138888888888951E-2</v>
      </c>
      <c r="K333" s="33">
        <v>0.70833333333333304</v>
      </c>
      <c r="L333" s="33"/>
      <c r="M333" s="33"/>
      <c r="N333" s="33">
        <f t="shared" si="153"/>
        <v>0.32638888888888806</v>
      </c>
      <c r="O333" s="33">
        <f t="shared" si="159"/>
        <v>0</v>
      </c>
      <c r="P333" s="33">
        <f t="shared" si="160"/>
        <v>0.32638888888888806</v>
      </c>
      <c r="Q333" s="33">
        <f t="shared" si="161"/>
        <v>0</v>
      </c>
      <c r="R333" s="34">
        <f t="shared" si="162"/>
        <v>-8.3266726846886741E-16</v>
      </c>
      <c r="S333" s="34">
        <f t="shared" si="163"/>
        <v>-2.7144952952085077E-13</v>
      </c>
      <c r="T333" s="34">
        <f t="shared" si="164"/>
        <v>-2.7144952952085077E-13</v>
      </c>
      <c r="U333" s="33">
        <f t="shared" si="165"/>
        <v>0</v>
      </c>
      <c r="V333" s="35"/>
      <c r="W333" s="47">
        <f t="shared" si="154"/>
        <v>0</v>
      </c>
      <c r="X333" s="49">
        <f t="shared" si="155"/>
        <v>0</v>
      </c>
      <c r="Y333" s="36" t="str">
        <f t="shared" si="141"/>
        <v>non</v>
      </c>
      <c r="AB333" s="33">
        <f t="shared" si="156"/>
        <v>-0.32638888888888806</v>
      </c>
      <c r="AE333" s="37" t="str">
        <f t="shared" si="142"/>
        <v/>
      </c>
      <c r="AF333" s="37" t="str">
        <f t="shared" si="143"/>
        <v/>
      </c>
      <c r="AG333" s="37" t="str">
        <f t="shared" si="144"/>
        <v/>
      </c>
      <c r="AH333" s="37" t="str">
        <f t="shared" si="145"/>
        <v/>
      </c>
      <c r="AI333" s="37" t="str">
        <f t="shared" si="146"/>
        <v/>
      </c>
      <c r="AJ333" s="37" t="str">
        <f t="shared" si="147"/>
        <v/>
      </c>
      <c r="AK333" s="37" t="str">
        <f t="shared" si="148"/>
        <v/>
      </c>
      <c r="AL333" s="37" t="str">
        <f t="shared" si="149"/>
        <v/>
      </c>
      <c r="AM333" s="37" t="str">
        <f t="shared" si="150"/>
        <v/>
      </c>
      <c r="AN333" s="37">
        <f t="shared" si="151"/>
        <v>0</v>
      </c>
      <c r="AO333" s="37">
        <f t="shared" si="157"/>
        <v>221</v>
      </c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</row>
    <row r="334" spans="1:64" s="31" customFormat="1" x14ac:dyDescent="0.35">
      <c r="A334" s="31" t="s">
        <v>103</v>
      </c>
      <c r="B334" s="32">
        <v>44158</v>
      </c>
      <c r="D334" s="31" t="str">
        <f t="shared" si="152"/>
        <v/>
      </c>
      <c r="E334" s="33"/>
      <c r="F334" s="33"/>
      <c r="G334" s="33">
        <v>0.33680555555555602</v>
      </c>
      <c r="H334" s="33">
        <v>0.5</v>
      </c>
      <c r="I334" s="33">
        <v>0.54513888888888895</v>
      </c>
      <c r="J334" s="33">
        <f t="shared" si="158"/>
        <v>4.5138888888888951E-2</v>
      </c>
      <c r="K334" s="33">
        <v>0.70833333333333304</v>
      </c>
      <c r="L334" s="33"/>
      <c r="M334" s="33"/>
      <c r="N334" s="33">
        <f t="shared" si="153"/>
        <v>0.32638888888888806</v>
      </c>
      <c r="O334" s="33">
        <f t="shared" si="159"/>
        <v>0</v>
      </c>
      <c r="P334" s="33">
        <f t="shared" si="160"/>
        <v>0.32638888888888806</v>
      </c>
      <c r="Q334" s="33">
        <f t="shared" si="161"/>
        <v>0</v>
      </c>
      <c r="R334" s="34">
        <f t="shared" si="162"/>
        <v>-8.3266726846886741E-16</v>
      </c>
      <c r="S334" s="34">
        <f t="shared" si="163"/>
        <v>-2.7228219678931964E-13</v>
      </c>
      <c r="T334" s="34">
        <f t="shared" si="164"/>
        <v>-2.7228219678931964E-13</v>
      </c>
      <c r="U334" s="33">
        <f t="shared" si="165"/>
        <v>0</v>
      </c>
      <c r="V334" s="35"/>
      <c r="W334" s="47">
        <f t="shared" si="154"/>
        <v>0</v>
      </c>
      <c r="X334" s="49">
        <f t="shared" si="155"/>
        <v>0</v>
      </c>
      <c r="Y334" s="36" t="str">
        <f t="shared" si="141"/>
        <v>non</v>
      </c>
      <c r="AB334" s="33">
        <f t="shared" si="156"/>
        <v>-0.32638888888888806</v>
      </c>
      <c r="AE334" s="37" t="str">
        <f t="shared" si="142"/>
        <v/>
      </c>
      <c r="AF334" s="37" t="str">
        <f t="shared" si="143"/>
        <v/>
      </c>
      <c r="AG334" s="37" t="str">
        <f t="shared" si="144"/>
        <v/>
      </c>
      <c r="AH334" s="37" t="str">
        <f t="shared" si="145"/>
        <v/>
      </c>
      <c r="AI334" s="37" t="str">
        <f t="shared" si="146"/>
        <v/>
      </c>
      <c r="AJ334" s="37" t="str">
        <f t="shared" si="147"/>
        <v/>
      </c>
      <c r="AK334" s="37" t="str">
        <f t="shared" si="148"/>
        <v/>
      </c>
      <c r="AL334" s="37" t="str">
        <f t="shared" si="149"/>
        <v/>
      </c>
      <c r="AM334" s="37" t="str">
        <f t="shared" si="150"/>
        <v/>
      </c>
      <c r="AN334" s="37">
        <f t="shared" si="151"/>
        <v>0</v>
      </c>
      <c r="AO334" s="37">
        <f t="shared" si="157"/>
        <v>221</v>
      </c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</row>
    <row r="335" spans="1:64" s="25" customFormat="1" x14ac:dyDescent="0.35">
      <c r="A335" t="s">
        <v>104</v>
      </c>
      <c r="B335" s="1">
        <v>44159</v>
      </c>
      <c r="C335"/>
      <c r="D335" t="str">
        <f t="shared" si="152"/>
        <v/>
      </c>
      <c r="E335" s="5"/>
      <c r="F335" s="5"/>
      <c r="G335" s="5">
        <v>0.33680555555555602</v>
      </c>
      <c r="H335" s="5">
        <v>0.5</v>
      </c>
      <c r="I335" s="5">
        <v>0.54513888888888895</v>
      </c>
      <c r="J335" s="5">
        <f t="shared" si="158"/>
        <v>4.5138888888888951E-2</v>
      </c>
      <c r="K335" s="5">
        <v>0.70833333333333304</v>
      </c>
      <c r="L335" s="5"/>
      <c r="M335" s="5"/>
      <c r="N335" s="5">
        <f t="shared" si="153"/>
        <v>0.32638888888888806</v>
      </c>
      <c r="O335" s="5">
        <f t="shared" si="159"/>
        <v>0</v>
      </c>
      <c r="P335" s="24">
        <f t="shared" si="160"/>
        <v>0.32638888888888806</v>
      </c>
      <c r="Q335" s="5">
        <f t="shared" si="161"/>
        <v>0</v>
      </c>
      <c r="R335" s="7">
        <f t="shared" si="162"/>
        <v>-8.3266726846886741E-16</v>
      </c>
      <c r="S335" s="7">
        <f t="shared" si="163"/>
        <v>-2.7311486405778851E-13</v>
      </c>
      <c r="T335" s="7">
        <f t="shared" si="164"/>
        <v>-2.7311486405778851E-13</v>
      </c>
      <c r="U335" s="5">
        <f t="shared" si="165"/>
        <v>0</v>
      </c>
      <c r="V335" s="30"/>
      <c r="W335" s="46">
        <f t="shared" si="154"/>
        <v>0</v>
      </c>
      <c r="X335" s="48">
        <f t="shared" si="155"/>
        <v>0</v>
      </c>
      <c r="Y335" s="6" t="str">
        <f t="shared" si="141"/>
        <v>non</v>
      </c>
      <c r="Z335"/>
      <c r="AA335"/>
      <c r="AB335" s="5">
        <f t="shared" si="156"/>
        <v>-0.32638888888888806</v>
      </c>
      <c r="AC335"/>
      <c r="AD335"/>
      <c r="AE335" s="26" t="str">
        <f t="shared" si="142"/>
        <v/>
      </c>
      <c r="AF335" s="26" t="str">
        <f t="shared" si="143"/>
        <v/>
      </c>
      <c r="AG335" s="26" t="str">
        <f t="shared" si="144"/>
        <v/>
      </c>
      <c r="AH335" s="26" t="str">
        <f t="shared" si="145"/>
        <v/>
      </c>
      <c r="AI335" s="26" t="str">
        <f t="shared" si="146"/>
        <v/>
      </c>
      <c r="AJ335" s="26" t="str">
        <f t="shared" si="147"/>
        <v/>
      </c>
      <c r="AK335" s="26" t="str">
        <f t="shared" si="148"/>
        <v/>
      </c>
      <c r="AL335" s="26" t="str">
        <f t="shared" si="149"/>
        <v/>
      </c>
      <c r="AM335" s="26" t="str">
        <f t="shared" si="150"/>
        <v/>
      </c>
      <c r="AN335" s="26">
        <f t="shared" si="151"/>
        <v>1</v>
      </c>
      <c r="AO335" s="26">
        <f t="shared" si="157"/>
        <v>222</v>
      </c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/>
      <c r="BD335"/>
      <c r="BE335"/>
      <c r="BF335"/>
      <c r="BG335"/>
      <c r="BH335"/>
      <c r="BI335"/>
      <c r="BJ335"/>
      <c r="BK335"/>
      <c r="BL335"/>
    </row>
    <row r="336" spans="1:64" x14ac:dyDescent="0.35">
      <c r="A336" t="s">
        <v>98</v>
      </c>
      <c r="B336" s="1">
        <v>44160</v>
      </c>
      <c r="D336" t="str">
        <f t="shared" si="152"/>
        <v/>
      </c>
      <c r="E336" s="5"/>
      <c r="F336" s="5"/>
      <c r="G336" s="5">
        <v>0.33680555555555602</v>
      </c>
      <c r="H336" s="5">
        <v>0.5</v>
      </c>
      <c r="I336" s="5">
        <v>0.54513888888888895</v>
      </c>
      <c r="J336" s="5">
        <f t="shared" si="158"/>
        <v>4.5138888888888951E-2</v>
      </c>
      <c r="K336" s="5">
        <v>0.70833333333333304</v>
      </c>
      <c r="L336" s="5"/>
      <c r="M336" s="5"/>
      <c r="N336" s="5">
        <f t="shared" si="153"/>
        <v>0.32638888888888806</v>
      </c>
      <c r="O336" s="5">
        <f t="shared" si="159"/>
        <v>0</v>
      </c>
      <c r="P336" s="24">
        <f t="shared" si="160"/>
        <v>0.32638888888888806</v>
      </c>
      <c r="Q336" s="5">
        <f t="shared" si="161"/>
        <v>0</v>
      </c>
      <c r="R336" s="7">
        <f t="shared" si="162"/>
        <v>-8.3266726846886741E-16</v>
      </c>
      <c r="S336" s="7">
        <f t="shared" si="163"/>
        <v>-2.7394753132625738E-13</v>
      </c>
      <c r="T336" s="7">
        <f t="shared" si="164"/>
        <v>-2.7394753132625738E-13</v>
      </c>
      <c r="U336" s="5">
        <f t="shared" si="165"/>
        <v>0</v>
      </c>
      <c r="V336" s="30"/>
      <c r="W336" s="46">
        <f t="shared" si="154"/>
        <v>0</v>
      </c>
      <c r="X336" s="48">
        <f t="shared" si="155"/>
        <v>0</v>
      </c>
      <c r="Y336" s="6" t="str">
        <f t="shared" si="141"/>
        <v>non</v>
      </c>
      <c r="AB336" s="5">
        <f t="shared" si="156"/>
        <v>-0.32638888888888806</v>
      </c>
      <c r="AE336" s="26" t="str">
        <f t="shared" si="142"/>
        <v/>
      </c>
      <c r="AF336" s="26" t="str">
        <f t="shared" si="143"/>
        <v/>
      </c>
      <c r="AG336" s="26" t="str">
        <f t="shared" si="144"/>
        <v/>
      </c>
      <c r="AH336" s="26" t="str">
        <f t="shared" si="145"/>
        <v/>
      </c>
      <c r="AI336" s="26" t="str">
        <f t="shared" si="146"/>
        <v/>
      </c>
      <c r="AJ336" s="26" t="str">
        <f t="shared" si="147"/>
        <v/>
      </c>
      <c r="AK336" s="26" t="str">
        <f t="shared" si="148"/>
        <v/>
      </c>
      <c r="AL336" s="26" t="str">
        <f t="shared" si="149"/>
        <v/>
      </c>
      <c r="AM336" s="26" t="str">
        <f t="shared" si="150"/>
        <v/>
      </c>
      <c r="AN336" s="26">
        <f t="shared" si="151"/>
        <v>1</v>
      </c>
      <c r="AO336" s="26">
        <f t="shared" si="157"/>
        <v>223</v>
      </c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</row>
    <row r="337" spans="1:64" x14ac:dyDescent="0.35">
      <c r="A337" t="s">
        <v>99</v>
      </c>
      <c r="B337" s="1">
        <v>44161</v>
      </c>
      <c r="D337" t="str">
        <f t="shared" si="152"/>
        <v/>
      </c>
      <c r="E337" s="5"/>
      <c r="F337" s="5"/>
      <c r="G337" s="5">
        <v>0.33680555555555602</v>
      </c>
      <c r="H337" s="5">
        <v>0.5</v>
      </c>
      <c r="I337" s="5">
        <v>0.54513888888888895</v>
      </c>
      <c r="J337" s="5">
        <f t="shared" si="158"/>
        <v>4.5138888888888951E-2</v>
      </c>
      <c r="K337" s="5">
        <v>0.70833333333333304</v>
      </c>
      <c r="L337" s="5"/>
      <c r="M337" s="5"/>
      <c r="N337" s="5">
        <f t="shared" si="153"/>
        <v>0.32638888888888806</v>
      </c>
      <c r="O337" s="5">
        <f t="shared" si="159"/>
        <v>0</v>
      </c>
      <c r="P337" s="24">
        <f t="shared" si="160"/>
        <v>0.32638888888888806</v>
      </c>
      <c r="Q337" s="5">
        <f t="shared" si="161"/>
        <v>0</v>
      </c>
      <c r="R337" s="7">
        <f t="shared" si="162"/>
        <v>-8.3266726846886741E-16</v>
      </c>
      <c r="S337" s="7">
        <f t="shared" si="163"/>
        <v>-2.7478019859472624E-13</v>
      </c>
      <c r="T337" s="7">
        <f t="shared" si="164"/>
        <v>-2.7478019859472624E-13</v>
      </c>
      <c r="U337" s="5">
        <f t="shared" si="165"/>
        <v>0</v>
      </c>
      <c r="V337" s="30"/>
      <c r="W337" s="46">
        <f t="shared" si="154"/>
        <v>0</v>
      </c>
      <c r="X337" s="48">
        <f t="shared" si="155"/>
        <v>0</v>
      </c>
      <c r="Y337" s="6" t="str">
        <f t="shared" si="141"/>
        <v>non</v>
      </c>
      <c r="AB337" s="5">
        <f t="shared" si="156"/>
        <v>-0.32638888888888806</v>
      </c>
      <c r="AE337" s="26" t="str">
        <f t="shared" si="142"/>
        <v/>
      </c>
      <c r="AF337" s="26" t="str">
        <f t="shared" si="143"/>
        <v/>
      </c>
      <c r="AG337" s="26" t="str">
        <f t="shared" si="144"/>
        <v/>
      </c>
      <c r="AH337" s="26" t="str">
        <f t="shared" si="145"/>
        <v/>
      </c>
      <c r="AI337" s="26" t="str">
        <f t="shared" si="146"/>
        <v/>
      </c>
      <c r="AJ337" s="26" t="str">
        <f t="shared" si="147"/>
        <v/>
      </c>
      <c r="AK337" s="26" t="str">
        <f t="shared" si="148"/>
        <v/>
      </c>
      <c r="AL337" s="26" t="str">
        <f t="shared" si="149"/>
        <v/>
      </c>
      <c r="AM337" s="26" t="str">
        <f t="shared" si="150"/>
        <v/>
      </c>
      <c r="AN337" s="26">
        <f t="shared" si="151"/>
        <v>1</v>
      </c>
      <c r="AO337" s="26">
        <f t="shared" si="157"/>
        <v>224</v>
      </c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</row>
    <row r="338" spans="1:64" x14ac:dyDescent="0.35">
      <c r="A338" t="s">
        <v>100</v>
      </c>
      <c r="B338" s="1">
        <v>44162</v>
      </c>
      <c r="D338" t="str">
        <f t="shared" si="152"/>
        <v/>
      </c>
      <c r="E338" s="5"/>
      <c r="F338" s="5"/>
      <c r="G338" s="5">
        <v>0.33680555555555602</v>
      </c>
      <c r="H338" s="5">
        <v>0.5</v>
      </c>
      <c r="I338" s="5">
        <v>0.54513888888888895</v>
      </c>
      <c r="J338" s="5">
        <f t="shared" si="158"/>
        <v>4.5138888888888951E-2</v>
      </c>
      <c r="K338" s="5">
        <v>0.70833333333333304</v>
      </c>
      <c r="L338" s="5"/>
      <c r="M338" s="5"/>
      <c r="N338" s="5">
        <f t="shared" si="153"/>
        <v>0.32638888888888806</v>
      </c>
      <c r="O338" s="5">
        <f t="shared" si="159"/>
        <v>0</v>
      </c>
      <c r="P338" s="24">
        <f t="shared" si="160"/>
        <v>0.32638888888888806</v>
      </c>
      <c r="Q338" s="5">
        <f t="shared" si="161"/>
        <v>0</v>
      </c>
      <c r="R338" s="7">
        <f t="shared" si="162"/>
        <v>-8.3266726846886741E-16</v>
      </c>
      <c r="S338" s="7">
        <f t="shared" si="163"/>
        <v>-2.7561286586319511E-13</v>
      </c>
      <c r="T338" s="7">
        <f t="shared" si="164"/>
        <v>-2.7561286586319511E-13</v>
      </c>
      <c r="U338" s="5">
        <f t="shared" si="165"/>
        <v>0</v>
      </c>
      <c r="V338" s="30"/>
      <c r="W338" s="46">
        <f t="shared" si="154"/>
        <v>0</v>
      </c>
      <c r="X338" s="48">
        <f t="shared" si="155"/>
        <v>0</v>
      </c>
      <c r="Y338" s="6" t="str">
        <f t="shared" si="141"/>
        <v>non</v>
      </c>
      <c r="AB338" s="5">
        <f t="shared" si="156"/>
        <v>-0.32638888888888806</v>
      </c>
      <c r="AE338" s="26" t="str">
        <f t="shared" si="142"/>
        <v/>
      </c>
      <c r="AF338" s="26" t="str">
        <f t="shared" si="143"/>
        <v/>
      </c>
      <c r="AG338" s="26" t="str">
        <f t="shared" si="144"/>
        <v/>
      </c>
      <c r="AH338" s="26" t="str">
        <f t="shared" si="145"/>
        <v/>
      </c>
      <c r="AI338" s="26" t="str">
        <f t="shared" si="146"/>
        <v/>
      </c>
      <c r="AJ338" s="26" t="str">
        <f t="shared" si="147"/>
        <v/>
      </c>
      <c r="AK338" s="26" t="str">
        <f t="shared" si="148"/>
        <v/>
      </c>
      <c r="AL338" s="26" t="str">
        <f t="shared" si="149"/>
        <v/>
      </c>
      <c r="AM338" s="26" t="str">
        <f t="shared" si="150"/>
        <v/>
      </c>
      <c r="AN338" s="26">
        <f t="shared" si="151"/>
        <v>1</v>
      </c>
      <c r="AO338" s="26">
        <f t="shared" si="157"/>
        <v>225</v>
      </c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</row>
    <row r="339" spans="1:64" x14ac:dyDescent="0.35">
      <c r="A339" t="s">
        <v>101</v>
      </c>
      <c r="B339" s="1">
        <v>44163</v>
      </c>
      <c r="D339" t="str">
        <f t="shared" si="152"/>
        <v/>
      </c>
      <c r="E339" s="5"/>
      <c r="F339" s="5"/>
      <c r="G339" s="5">
        <v>0.33680555555555602</v>
      </c>
      <c r="H339" s="5">
        <v>0.5</v>
      </c>
      <c r="I339" s="5">
        <v>0.54513888888888895</v>
      </c>
      <c r="J339" s="5">
        <f t="shared" si="158"/>
        <v>4.5138888888888951E-2</v>
      </c>
      <c r="K339" s="5">
        <v>0.70833333333333304</v>
      </c>
      <c r="L339" s="5"/>
      <c r="M339" s="5"/>
      <c r="N339" s="5">
        <f t="shared" si="153"/>
        <v>0.32638888888888806</v>
      </c>
      <c r="O339" s="5">
        <f t="shared" si="159"/>
        <v>0</v>
      </c>
      <c r="P339" s="24">
        <f t="shared" si="160"/>
        <v>0.32638888888888806</v>
      </c>
      <c r="Q339" s="5">
        <f t="shared" si="161"/>
        <v>0</v>
      </c>
      <c r="R339" s="7">
        <f t="shared" si="162"/>
        <v>-8.3266726846886741E-16</v>
      </c>
      <c r="S339" s="7">
        <f t="shared" si="163"/>
        <v>-2.7644553313166398E-13</v>
      </c>
      <c r="T339" s="7">
        <f t="shared" si="164"/>
        <v>-2.7644553313166398E-13</v>
      </c>
      <c r="U339" s="5">
        <f t="shared" si="165"/>
        <v>0</v>
      </c>
      <c r="V339" s="30"/>
      <c r="W339" s="46">
        <f t="shared" si="154"/>
        <v>0</v>
      </c>
      <c r="X339" s="48">
        <f t="shared" si="155"/>
        <v>0</v>
      </c>
      <c r="Y339" s="6" t="str">
        <f t="shared" si="141"/>
        <v>non</v>
      </c>
      <c r="AB339" s="5">
        <f t="shared" si="156"/>
        <v>-0.32638888888888806</v>
      </c>
      <c r="AE339" s="26" t="str">
        <f t="shared" si="142"/>
        <v/>
      </c>
      <c r="AF339" s="26" t="str">
        <f t="shared" si="143"/>
        <v/>
      </c>
      <c r="AG339" s="26" t="str">
        <f t="shared" si="144"/>
        <v/>
      </c>
      <c r="AH339" s="26" t="str">
        <f t="shared" si="145"/>
        <v/>
      </c>
      <c r="AI339" s="26" t="str">
        <f t="shared" si="146"/>
        <v/>
      </c>
      <c r="AJ339" s="26" t="str">
        <f t="shared" si="147"/>
        <v/>
      </c>
      <c r="AK339" s="26" t="str">
        <f t="shared" si="148"/>
        <v/>
      </c>
      <c r="AL339" s="26" t="str">
        <f t="shared" si="149"/>
        <v/>
      </c>
      <c r="AM339" s="26" t="str">
        <f t="shared" si="150"/>
        <v/>
      </c>
      <c r="AN339" s="26">
        <f t="shared" si="151"/>
        <v>1</v>
      </c>
      <c r="AO339" s="26">
        <f t="shared" si="157"/>
        <v>226</v>
      </c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</row>
    <row r="340" spans="1:64" s="31" customFormat="1" x14ac:dyDescent="0.35">
      <c r="A340" s="31" t="s">
        <v>102</v>
      </c>
      <c r="B340" s="32">
        <v>44164</v>
      </c>
      <c r="D340" s="31" t="str">
        <f t="shared" si="152"/>
        <v/>
      </c>
      <c r="E340" s="33"/>
      <c r="F340" s="33"/>
      <c r="G340" s="33">
        <v>0.33680555555555602</v>
      </c>
      <c r="H340" s="33">
        <v>0.5</v>
      </c>
      <c r="I340" s="33">
        <v>0.54513888888888895</v>
      </c>
      <c r="J340" s="33">
        <f t="shared" si="158"/>
        <v>4.5138888888888951E-2</v>
      </c>
      <c r="K340" s="33">
        <v>0.70833333333333304</v>
      </c>
      <c r="L340" s="33"/>
      <c r="M340" s="33"/>
      <c r="N340" s="33">
        <f t="shared" si="153"/>
        <v>0.32638888888888806</v>
      </c>
      <c r="O340" s="33">
        <f t="shared" si="159"/>
        <v>0</v>
      </c>
      <c r="P340" s="33">
        <f t="shared" si="160"/>
        <v>0.32638888888888806</v>
      </c>
      <c r="Q340" s="33">
        <f t="shared" si="161"/>
        <v>0</v>
      </c>
      <c r="R340" s="34">
        <f t="shared" si="162"/>
        <v>-8.3266726846886741E-16</v>
      </c>
      <c r="S340" s="34">
        <f t="shared" si="163"/>
        <v>-2.7727820040013285E-13</v>
      </c>
      <c r="T340" s="34">
        <f t="shared" si="164"/>
        <v>-2.7727820040013285E-13</v>
      </c>
      <c r="U340" s="33">
        <f t="shared" si="165"/>
        <v>0</v>
      </c>
      <c r="V340" s="35"/>
      <c r="W340" s="47">
        <f t="shared" si="154"/>
        <v>0</v>
      </c>
      <c r="X340" s="49">
        <f t="shared" si="155"/>
        <v>0</v>
      </c>
      <c r="Y340" s="36" t="str">
        <f t="shared" si="141"/>
        <v>non</v>
      </c>
      <c r="AB340" s="33">
        <f t="shared" si="156"/>
        <v>-0.32638888888888806</v>
      </c>
      <c r="AE340" s="37" t="str">
        <f t="shared" si="142"/>
        <v/>
      </c>
      <c r="AF340" s="37" t="str">
        <f t="shared" si="143"/>
        <v/>
      </c>
      <c r="AG340" s="37" t="str">
        <f t="shared" si="144"/>
        <v/>
      </c>
      <c r="AH340" s="37" t="str">
        <f t="shared" si="145"/>
        <v/>
      </c>
      <c r="AI340" s="37" t="str">
        <f t="shared" si="146"/>
        <v/>
      </c>
      <c r="AJ340" s="37" t="str">
        <f t="shared" si="147"/>
        <v/>
      </c>
      <c r="AK340" s="37" t="str">
        <f t="shared" si="148"/>
        <v/>
      </c>
      <c r="AL340" s="37" t="str">
        <f t="shared" si="149"/>
        <v/>
      </c>
      <c r="AM340" s="37" t="str">
        <f t="shared" si="150"/>
        <v/>
      </c>
      <c r="AN340" s="37">
        <f t="shared" si="151"/>
        <v>0</v>
      </c>
      <c r="AO340" s="37">
        <f t="shared" si="157"/>
        <v>226</v>
      </c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</row>
    <row r="341" spans="1:64" s="31" customFormat="1" x14ac:dyDescent="0.35">
      <c r="A341" s="31" t="s">
        <v>103</v>
      </c>
      <c r="B341" s="32">
        <v>44165</v>
      </c>
      <c r="D341" s="31" t="str">
        <f t="shared" si="152"/>
        <v/>
      </c>
      <c r="E341" s="33"/>
      <c r="F341" s="33"/>
      <c r="G341" s="33">
        <v>0.33680555555555602</v>
      </c>
      <c r="H341" s="33">
        <v>0.5</v>
      </c>
      <c r="I341" s="33">
        <v>0.54513888888888895</v>
      </c>
      <c r="J341" s="33">
        <f t="shared" si="158"/>
        <v>4.5138888888888951E-2</v>
      </c>
      <c r="K341" s="33">
        <v>0.70833333333333304</v>
      </c>
      <c r="L341" s="33"/>
      <c r="M341" s="33"/>
      <c r="N341" s="33">
        <f t="shared" si="153"/>
        <v>0.32638888888888806</v>
      </c>
      <c r="O341" s="33">
        <f t="shared" si="159"/>
        <v>0</v>
      </c>
      <c r="P341" s="33">
        <f t="shared" si="160"/>
        <v>0.32638888888888806</v>
      </c>
      <c r="Q341" s="33">
        <f t="shared" si="161"/>
        <v>0</v>
      </c>
      <c r="R341" s="34">
        <f t="shared" si="162"/>
        <v>-8.3266726846886741E-16</v>
      </c>
      <c r="S341" s="34">
        <f t="shared" si="163"/>
        <v>-2.7811086766860171E-13</v>
      </c>
      <c r="T341" s="34">
        <f t="shared" si="164"/>
        <v>-2.7811086766860171E-13</v>
      </c>
      <c r="U341" s="33">
        <f t="shared" si="165"/>
        <v>0</v>
      </c>
      <c r="V341" s="35"/>
      <c r="W341" s="47">
        <f t="shared" si="154"/>
        <v>0</v>
      </c>
      <c r="X341" s="49">
        <f t="shared" si="155"/>
        <v>0</v>
      </c>
      <c r="Y341" s="36" t="str">
        <f t="shared" si="141"/>
        <v>non</v>
      </c>
      <c r="AB341" s="33">
        <f t="shared" si="156"/>
        <v>-0.32638888888888806</v>
      </c>
      <c r="AE341" s="37" t="str">
        <f t="shared" si="142"/>
        <v/>
      </c>
      <c r="AF341" s="37" t="str">
        <f t="shared" si="143"/>
        <v/>
      </c>
      <c r="AG341" s="37" t="str">
        <f t="shared" si="144"/>
        <v/>
      </c>
      <c r="AH341" s="37" t="str">
        <f t="shared" si="145"/>
        <v/>
      </c>
      <c r="AI341" s="37" t="str">
        <f t="shared" si="146"/>
        <v/>
      </c>
      <c r="AJ341" s="37" t="str">
        <f t="shared" si="147"/>
        <v/>
      </c>
      <c r="AK341" s="37" t="str">
        <f t="shared" si="148"/>
        <v/>
      </c>
      <c r="AL341" s="37" t="str">
        <f t="shared" si="149"/>
        <v/>
      </c>
      <c r="AM341" s="37" t="str">
        <f t="shared" si="150"/>
        <v/>
      </c>
      <c r="AN341" s="37">
        <f t="shared" si="151"/>
        <v>0</v>
      </c>
      <c r="AO341" s="37">
        <f t="shared" si="157"/>
        <v>226</v>
      </c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</row>
    <row r="342" spans="1:64" s="25" customFormat="1" x14ac:dyDescent="0.35">
      <c r="A342" t="s">
        <v>104</v>
      </c>
      <c r="B342" s="1">
        <v>44166</v>
      </c>
      <c r="C342"/>
      <c r="D342" t="str">
        <f t="shared" si="152"/>
        <v/>
      </c>
      <c r="E342" s="5"/>
      <c r="F342" s="5"/>
      <c r="G342" s="5">
        <v>0.33680555555555602</v>
      </c>
      <c r="H342" s="5">
        <v>0.5</v>
      </c>
      <c r="I342" s="5">
        <v>0.54513888888888895</v>
      </c>
      <c r="J342" s="5">
        <f t="shared" si="158"/>
        <v>4.5138888888888951E-2</v>
      </c>
      <c r="K342" s="5">
        <v>0.70833333333333304</v>
      </c>
      <c r="L342" s="5"/>
      <c r="M342" s="5"/>
      <c r="N342" s="5">
        <f t="shared" si="153"/>
        <v>0.32638888888888806</v>
      </c>
      <c r="O342" s="5">
        <f t="shared" si="159"/>
        <v>0</v>
      </c>
      <c r="P342" s="24">
        <f t="shared" si="160"/>
        <v>0.32638888888888806</v>
      </c>
      <c r="Q342" s="5">
        <f t="shared" si="161"/>
        <v>0</v>
      </c>
      <c r="R342" s="7">
        <f t="shared" si="162"/>
        <v>-8.3266726846886741E-16</v>
      </c>
      <c r="S342" s="7">
        <f t="shared" si="163"/>
        <v>-2.7894353493707058E-13</v>
      </c>
      <c r="T342" s="7">
        <f t="shared" si="164"/>
        <v>-2.7894353493707058E-13</v>
      </c>
      <c r="U342" s="5">
        <f t="shared" si="165"/>
        <v>0</v>
      </c>
      <c r="V342" s="30"/>
      <c r="W342" s="46">
        <f t="shared" si="154"/>
        <v>0</v>
      </c>
      <c r="X342" s="48">
        <f t="shared" si="155"/>
        <v>0</v>
      </c>
      <c r="Y342" s="6" t="str">
        <f t="shared" si="141"/>
        <v>non</v>
      </c>
      <c r="Z342"/>
      <c r="AA342"/>
      <c r="AB342" s="5">
        <f t="shared" si="156"/>
        <v>-0.32638888888888806</v>
      </c>
      <c r="AC342"/>
      <c r="AD342"/>
      <c r="AE342" s="26" t="str">
        <f t="shared" si="142"/>
        <v/>
      </c>
      <c r="AF342" s="26" t="str">
        <f t="shared" si="143"/>
        <v/>
      </c>
      <c r="AG342" s="26" t="str">
        <f t="shared" si="144"/>
        <v/>
      </c>
      <c r="AH342" s="26" t="str">
        <f t="shared" si="145"/>
        <v/>
      </c>
      <c r="AI342" s="26" t="str">
        <f t="shared" si="146"/>
        <v/>
      </c>
      <c r="AJ342" s="26" t="str">
        <f t="shared" si="147"/>
        <v/>
      </c>
      <c r="AK342" s="26" t="str">
        <f t="shared" si="148"/>
        <v/>
      </c>
      <c r="AL342" s="26" t="str">
        <f t="shared" si="149"/>
        <v/>
      </c>
      <c r="AM342" s="26" t="str">
        <f t="shared" si="150"/>
        <v/>
      </c>
      <c r="AN342" s="26">
        <f t="shared" si="151"/>
        <v>1</v>
      </c>
      <c r="AO342" s="26">
        <f t="shared" si="157"/>
        <v>227</v>
      </c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/>
      <c r="BD342"/>
      <c r="BE342"/>
      <c r="BF342"/>
      <c r="BG342"/>
      <c r="BH342"/>
      <c r="BI342"/>
      <c r="BJ342"/>
      <c r="BK342"/>
      <c r="BL342"/>
    </row>
    <row r="343" spans="1:64" x14ac:dyDescent="0.35">
      <c r="A343" t="s">
        <v>98</v>
      </c>
      <c r="B343" s="1">
        <v>44167</v>
      </c>
      <c r="D343" t="str">
        <f t="shared" si="152"/>
        <v/>
      </c>
      <c r="E343" s="5"/>
      <c r="F343" s="5"/>
      <c r="G343" s="5">
        <v>0.33680555555555602</v>
      </c>
      <c r="H343" s="5">
        <v>0.5</v>
      </c>
      <c r="I343" s="5">
        <v>0.54513888888888895</v>
      </c>
      <c r="J343" s="5">
        <f t="shared" si="158"/>
        <v>4.5138888888888951E-2</v>
      </c>
      <c r="K343" s="5">
        <v>0.70833333333333304</v>
      </c>
      <c r="L343" s="5"/>
      <c r="M343" s="5"/>
      <c r="N343" s="5">
        <f t="shared" si="153"/>
        <v>0.32638888888888806</v>
      </c>
      <c r="O343" s="5">
        <f t="shared" si="159"/>
        <v>0</v>
      </c>
      <c r="P343" s="24">
        <f t="shared" si="160"/>
        <v>0.32638888888888806</v>
      </c>
      <c r="Q343" s="5">
        <f t="shared" si="161"/>
        <v>0</v>
      </c>
      <c r="R343" s="7">
        <f t="shared" si="162"/>
        <v>-8.3266726846886741E-16</v>
      </c>
      <c r="S343" s="7">
        <f t="shared" si="163"/>
        <v>-2.7977620220553945E-13</v>
      </c>
      <c r="T343" s="7">
        <f t="shared" si="164"/>
        <v>-2.7977620220553945E-13</v>
      </c>
      <c r="U343" s="5">
        <f t="shared" si="165"/>
        <v>0</v>
      </c>
      <c r="V343" s="30"/>
      <c r="W343" s="46">
        <f t="shared" si="154"/>
        <v>0</v>
      </c>
      <c r="X343" s="48">
        <f t="shared" si="155"/>
        <v>0</v>
      </c>
      <c r="Y343" s="6" t="str">
        <f t="shared" si="141"/>
        <v>non</v>
      </c>
      <c r="AB343" s="5">
        <f t="shared" si="156"/>
        <v>-0.32638888888888806</v>
      </c>
      <c r="AE343" s="26" t="str">
        <f t="shared" si="142"/>
        <v/>
      </c>
      <c r="AF343" s="26" t="str">
        <f t="shared" si="143"/>
        <v/>
      </c>
      <c r="AG343" s="26" t="str">
        <f t="shared" si="144"/>
        <v/>
      </c>
      <c r="AH343" s="26" t="str">
        <f t="shared" si="145"/>
        <v/>
      </c>
      <c r="AI343" s="26" t="str">
        <f t="shared" si="146"/>
        <v/>
      </c>
      <c r="AJ343" s="26" t="str">
        <f t="shared" si="147"/>
        <v/>
      </c>
      <c r="AK343" s="26" t="str">
        <f t="shared" si="148"/>
        <v/>
      </c>
      <c r="AL343" s="26" t="str">
        <f t="shared" si="149"/>
        <v/>
      </c>
      <c r="AM343" s="26" t="str">
        <f t="shared" si="150"/>
        <v/>
      </c>
      <c r="AN343" s="26">
        <f t="shared" si="151"/>
        <v>1</v>
      </c>
      <c r="AO343" s="26">
        <f t="shared" si="157"/>
        <v>228</v>
      </c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</row>
    <row r="344" spans="1:64" x14ac:dyDescent="0.35">
      <c r="A344" t="s">
        <v>99</v>
      </c>
      <c r="B344" s="1">
        <v>44168</v>
      </c>
      <c r="D344" t="str">
        <f t="shared" si="152"/>
        <v/>
      </c>
      <c r="E344" s="5"/>
      <c r="F344" s="5"/>
      <c r="G344" s="5">
        <v>0.33680555555555602</v>
      </c>
      <c r="H344" s="5">
        <v>0.5</v>
      </c>
      <c r="I344" s="5">
        <v>0.54513888888888895</v>
      </c>
      <c r="J344" s="5">
        <f t="shared" si="158"/>
        <v>4.5138888888888951E-2</v>
      </c>
      <c r="K344" s="5">
        <v>0.70833333333333304</v>
      </c>
      <c r="L344" s="5"/>
      <c r="M344" s="5"/>
      <c r="N344" s="5">
        <f t="shared" si="153"/>
        <v>0.32638888888888806</v>
      </c>
      <c r="O344" s="5">
        <f t="shared" si="159"/>
        <v>0</v>
      </c>
      <c r="P344" s="24">
        <f t="shared" si="160"/>
        <v>0.32638888888888806</v>
      </c>
      <c r="Q344" s="5">
        <f t="shared" si="161"/>
        <v>0</v>
      </c>
      <c r="R344" s="7">
        <f t="shared" si="162"/>
        <v>-8.3266726846886741E-16</v>
      </c>
      <c r="S344" s="7">
        <f t="shared" si="163"/>
        <v>-2.8060886947400832E-13</v>
      </c>
      <c r="T344" s="7">
        <f t="shared" si="164"/>
        <v>-2.8060886947400832E-13</v>
      </c>
      <c r="U344" s="5">
        <f t="shared" si="165"/>
        <v>0</v>
      </c>
      <c r="V344" s="30"/>
      <c r="W344" s="46">
        <f t="shared" si="154"/>
        <v>0</v>
      </c>
      <c r="X344" s="48">
        <f t="shared" si="155"/>
        <v>0</v>
      </c>
      <c r="Y344" s="6" t="str">
        <f t="shared" si="141"/>
        <v>non</v>
      </c>
      <c r="AB344" s="5">
        <f t="shared" si="156"/>
        <v>-0.32638888888888806</v>
      </c>
      <c r="AE344" s="26" t="str">
        <f t="shared" si="142"/>
        <v/>
      </c>
      <c r="AF344" s="26" t="str">
        <f t="shared" si="143"/>
        <v/>
      </c>
      <c r="AG344" s="26" t="str">
        <f t="shared" si="144"/>
        <v/>
      </c>
      <c r="AH344" s="26" t="str">
        <f t="shared" si="145"/>
        <v/>
      </c>
      <c r="AI344" s="26" t="str">
        <f t="shared" si="146"/>
        <v/>
      </c>
      <c r="AJ344" s="26" t="str">
        <f t="shared" si="147"/>
        <v/>
      </c>
      <c r="AK344" s="26" t="str">
        <f t="shared" si="148"/>
        <v/>
      </c>
      <c r="AL344" s="26" t="str">
        <f t="shared" si="149"/>
        <v/>
      </c>
      <c r="AM344" s="26" t="str">
        <f t="shared" si="150"/>
        <v/>
      </c>
      <c r="AN344" s="26">
        <f t="shared" si="151"/>
        <v>1</v>
      </c>
      <c r="AO344" s="26">
        <f t="shared" si="157"/>
        <v>229</v>
      </c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</row>
    <row r="345" spans="1:64" x14ac:dyDescent="0.35">
      <c r="A345" t="s">
        <v>100</v>
      </c>
      <c r="B345" s="1">
        <v>44169</v>
      </c>
      <c r="D345" t="str">
        <f t="shared" si="152"/>
        <v/>
      </c>
      <c r="E345" s="5"/>
      <c r="F345" s="5"/>
      <c r="G345" s="5">
        <v>0.33680555555555602</v>
      </c>
      <c r="H345" s="5">
        <v>0.5</v>
      </c>
      <c r="I345" s="5">
        <v>0.54513888888888895</v>
      </c>
      <c r="J345" s="5">
        <f t="shared" si="158"/>
        <v>4.5138888888888951E-2</v>
      </c>
      <c r="K345" s="5">
        <v>0.70833333333333304</v>
      </c>
      <c r="L345" s="5"/>
      <c r="M345" s="5"/>
      <c r="N345" s="5">
        <f t="shared" si="153"/>
        <v>0.32638888888888806</v>
      </c>
      <c r="O345" s="5">
        <f t="shared" si="159"/>
        <v>0</v>
      </c>
      <c r="P345" s="24">
        <f t="shared" si="160"/>
        <v>0.32638888888888806</v>
      </c>
      <c r="Q345" s="5">
        <f t="shared" si="161"/>
        <v>0</v>
      </c>
      <c r="R345" s="7">
        <f t="shared" si="162"/>
        <v>-8.3266726846886741E-16</v>
      </c>
      <c r="S345" s="7">
        <f t="shared" si="163"/>
        <v>-2.8144153674247718E-13</v>
      </c>
      <c r="T345" s="7">
        <f t="shared" si="164"/>
        <v>-2.8144153674247718E-13</v>
      </c>
      <c r="U345" s="5">
        <f t="shared" si="165"/>
        <v>0</v>
      </c>
      <c r="V345" s="30"/>
      <c r="W345" s="46">
        <f t="shared" si="154"/>
        <v>0</v>
      </c>
      <c r="X345" s="48">
        <f t="shared" si="155"/>
        <v>0</v>
      </c>
      <c r="Y345" s="6" t="str">
        <f t="shared" si="141"/>
        <v>non</v>
      </c>
      <c r="AB345" s="5">
        <f t="shared" si="156"/>
        <v>-0.32638888888888806</v>
      </c>
      <c r="AE345" s="26" t="str">
        <f t="shared" si="142"/>
        <v/>
      </c>
      <c r="AF345" s="26" t="str">
        <f t="shared" si="143"/>
        <v/>
      </c>
      <c r="AG345" s="26" t="str">
        <f t="shared" si="144"/>
        <v/>
      </c>
      <c r="AH345" s="26" t="str">
        <f t="shared" si="145"/>
        <v/>
      </c>
      <c r="AI345" s="26" t="str">
        <f t="shared" si="146"/>
        <v/>
      </c>
      <c r="AJ345" s="26" t="str">
        <f t="shared" si="147"/>
        <v/>
      </c>
      <c r="AK345" s="26" t="str">
        <f t="shared" si="148"/>
        <v/>
      </c>
      <c r="AL345" s="26" t="str">
        <f t="shared" si="149"/>
        <v/>
      </c>
      <c r="AM345" s="26" t="str">
        <f t="shared" si="150"/>
        <v/>
      </c>
      <c r="AN345" s="26">
        <f t="shared" si="151"/>
        <v>1</v>
      </c>
      <c r="AO345" s="26">
        <f t="shared" si="157"/>
        <v>230</v>
      </c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</row>
    <row r="346" spans="1:64" x14ac:dyDescent="0.35">
      <c r="A346" t="s">
        <v>101</v>
      </c>
      <c r="B346" s="1">
        <v>44170</v>
      </c>
      <c r="D346" t="str">
        <f t="shared" si="152"/>
        <v/>
      </c>
      <c r="E346" s="5"/>
      <c r="F346" s="5"/>
      <c r="G346" s="5">
        <v>0.33680555555555602</v>
      </c>
      <c r="H346" s="5">
        <v>0.5</v>
      </c>
      <c r="I346" s="5">
        <v>0.54513888888888895</v>
      </c>
      <c r="J346" s="5">
        <f t="shared" si="158"/>
        <v>4.5138888888888951E-2</v>
      </c>
      <c r="K346" s="5">
        <v>0.70833333333333304</v>
      </c>
      <c r="L346" s="5"/>
      <c r="M346" s="5"/>
      <c r="N346" s="5">
        <f t="shared" si="153"/>
        <v>0.32638888888888806</v>
      </c>
      <c r="O346" s="5">
        <f t="shared" si="159"/>
        <v>0</v>
      </c>
      <c r="P346" s="24">
        <f t="shared" si="160"/>
        <v>0.32638888888888806</v>
      </c>
      <c r="Q346" s="5">
        <f t="shared" si="161"/>
        <v>0</v>
      </c>
      <c r="R346" s="7">
        <f t="shared" si="162"/>
        <v>-8.3266726846886741E-16</v>
      </c>
      <c r="S346" s="7">
        <f t="shared" si="163"/>
        <v>-2.8227420401094605E-13</v>
      </c>
      <c r="T346" s="7">
        <f t="shared" si="164"/>
        <v>-2.8227420401094605E-13</v>
      </c>
      <c r="U346" s="5">
        <f t="shared" si="165"/>
        <v>0</v>
      </c>
      <c r="V346" s="30"/>
      <c r="W346" s="46">
        <f t="shared" si="154"/>
        <v>0</v>
      </c>
      <c r="X346" s="48">
        <f t="shared" si="155"/>
        <v>0</v>
      </c>
      <c r="Y346" s="6" t="str">
        <f t="shared" si="141"/>
        <v>non</v>
      </c>
      <c r="AB346" s="5">
        <f t="shared" si="156"/>
        <v>-0.32638888888888806</v>
      </c>
      <c r="AE346" s="26" t="str">
        <f t="shared" si="142"/>
        <v/>
      </c>
      <c r="AF346" s="26" t="str">
        <f t="shared" si="143"/>
        <v/>
      </c>
      <c r="AG346" s="26" t="str">
        <f t="shared" si="144"/>
        <v/>
      </c>
      <c r="AH346" s="26" t="str">
        <f t="shared" si="145"/>
        <v/>
      </c>
      <c r="AI346" s="26" t="str">
        <f t="shared" si="146"/>
        <v/>
      </c>
      <c r="AJ346" s="26" t="str">
        <f t="shared" si="147"/>
        <v/>
      </c>
      <c r="AK346" s="26" t="str">
        <f t="shared" si="148"/>
        <v/>
      </c>
      <c r="AL346" s="26" t="str">
        <f t="shared" si="149"/>
        <v/>
      </c>
      <c r="AM346" s="26" t="str">
        <f t="shared" si="150"/>
        <v/>
      </c>
      <c r="AN346" s="26">
        <f t="shared" si="151"/>
        <v>1</v>
      </c>
      <c r="AO346" s="26">
        <f t="shared" si="157"/>
        <v>231</v>
      </c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</row>
    <row r="347" spans="1:64" s="31" customFormat="1" x14ac:dyDescent="0.35">
      <c r="A347" s="31" t="s">
        <v>102</v>
      </c>
      <c r="B347" s="32">
        <v>44171</v>
      </c>
      <c r="D347" s="31" t="str">
        <f t="shared" si="152"/>
        <v/>
      </c>
      <c r="E347" s="33"/>
      <c r="F347" s="33"/>
      <c r="G347" s="33">
        <v>0.33680555555555602</v>
      </c>
      <c r="H347" s="33">
        <v>0.5</v>
      </c>
      <c r="I347" s="33">
        <v>0.54513888888888895</v>
      </c>
      <c r="J347" s="33">
        <f t="shared" si="158"/>
        <v>4.5138888888888951E-2</v>
      </c>
      <c r="K347" s="33">
        <v>0.70833333333333304</v>
      </c>
      <c r="L347" s="33"/>
      <c r="M347" s="33"/>
      <c r="N347" s="33">
        <f t="shared" si="153"/>
        <v>0.32638888888888806</v>
      </c>
      <c r="O347" s="33">
        <f t="shared" si="159"/>
        <v>0</v>
      </c>
      <c r="P347" s="33">
        <f t="shared" si="160"/>
        <v>0.32638888888888806</v>
      </c>
      <c r="Q347" s="33">
        <f t="shared" si="161"/>
        <v>0</v>
      </c>
      <c r="R347" s="34">
        <f t="shared" si="162"/>
        <v>-8.3266726846886741E-16</v>
      </c>
      <c r="S347" s="34">
        <f t="shared" si="163"/>
        <v>-2.8310687127941492E-13</v>
      </c>
      <c r="T347" s="34">
        <f t="shared" si="164"/>
        <v>-2.8310687127941492E-13</v>
      </c>
      <c r="U347" s="33">
        <f t="shared" si="165"/>
        <v>0</v>
      </c>
      <c r="V347" s="35"/>
      <c r="W347" s="47">
        <f t="shared" si="154"/>
        <v>0</v>
      </c>
      <c r="X347" s="49">
        <f t="shared" si="155"/>
        <v>0</v>
      </c>
      <c r="Y347" s="36" t="str">
        <f t="shared" si="141"/>
        <v>non</v>
      </c>
      <c r="AB347" s="33">
        <f t="shared" si="156"/>
        <v>-0.32638888888888806</v>
      </c>
      <c r="AE347" s="37" t="str">
        <f t="shared" si="142"/>
        <v/>
      </c>
      <c r="AF347" s="37" t="str">
        <f t="shared" si="143"/>
        <v/>
      </c>
      <c r="AG347" s="37" t="str">
        <f t="shared" si="144"/>
        <v/>
      </c>
      <c r="AH347" s="37" t="str">
        <f t="shared" si="145"/>
        <v/>
      </c>
      <c r="AI347" s="37" t="str">
        <f t="shared" si="146"/>
        <v/>
      </c>
      <c r="AJ347" s="37" t="str">
        <f t="shared" si="147"/>
        <v/>
      </c>
      <c r="AK347" s="37" t="str">
        <f t="shared" si="148"/>
        <v/>
      </c>
      <c r="AL347" s="37" t="str">
        <f t="shared" si="149"/>
        <v/>
      </c>
      <c r="AM347" s="37" t="str">
        <f t="shared" si="150"/>
        <v/>
      </c>
      <c r="AN347" s="37">
        <f t="shared" si="151"/>
        <v>0</v>
      </c>
      <c r="AO347" s="37">
        <f t="shared" si="157"/>
        <v>231</v>
      </c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</row>
    <row r="348" spans="1:64" s="31" customFormat="1" x14ac:dyDescent="0.35">
      <c r="A348" s="31" t="s">
        <v>103</v>
      </c>
      <c r="B348" s="32">
        <v>44172</v>
      </c>
      <c r="D348" s="31" t="str">
        <f t="shared" si="152"/>
        <v/>
      </c>
      <c r="E348" s="33"/>
      <c r="F348" s="33"/>
      <c r="G348" s="33">
        <v>0.33680555555555602</v>
      </c>
      <c r="H348" s="33">
        <v>0.5</v>
      </c>
      <c r="I348" s="33">
        <v>0.54513888888888895</v>
      </c>
      <c r="J348" s="33">
        <f t="shared" si="158"/>
        <v>4.5138888888888951E-2</v>
      </c>
      <c r="K348" s="33">
        <v>0.70833333333333304</v>
      </c>
      <c r="L348" s="33"/>
      <c r="M348" s="33"/>
      <c r="N348" s="33">
        <f t="shared" si="153"/>
        <v>0.32638888888888806</v>
      </c>
      <c r="O348" s="33">
        <f t="shared" si="159"/>
        <v>0</v>
      </c>
      <c r="P348" s="33">
        <f t="shared" si="160"/>
        <v>0.32638888888888806</v>
      </c>
      <c r="Q348" s="33">
        <f t="shared" si="161"/>
        <v>0</v>
      </c>
      <c r="R348" s="34">
        <f t="shared" si="162"/>
        <v>-8.3266726846886741E-16</v>
      </c>
      <c r="S348" s="34">
        <f t="shared" si="163"/>
        <v>-2.8393953854788379E-13</v>
      </c>
      <c r="T348" s="34">
        <f t="shared" si="164"/>
        <v>-2.8393953854788379E-13</v>
      </c>
      <c r="U348" s="33">
        <f t="shared" si="165"/>
        <v>0</v>
      </c>
      <c r="V348" s="35"/>
      <c r="W348" s="47">
        <f t="shared" si="154"/>
        <v>0</v>
      </c>
      <c r="X348" s="49">
        <f t="shared" si="155"/>
        <v>0</v>
      </c>
      <c r="Y348" s="36" t="str">
        <f t="shared" si="141"/>
        <v>non</v>
      </c>
      <c r="AB348" s="33">
        <f t="shared" si="156"/>
        <v>-0.32638888888888806</v>
      </c>
      <c r="AE348" s="37" t="str">
        <f t="shared" si="142"/>
        <v/>
      </c>
      <c r="AF348" s="37" t="str">
        <f t="shared" si="143"/>
        <v/>
      </c>
      <c r="AG348" s="37" t="str">
        <f t="shared" si="144"/>
        <v/>
      </c>
      <c r="AH348" s="37" t="str">
        <f t="shared" si="145"/>
        <v/>
      </c>
      <c r="AI348" s="37" t="str">
        <f t="shared" si="146"/>
        <v/>
      </c>
      <c r="AJ348" s="37" t="str">
        <f t="shared" si="147"/>
        <v/>
      </c>
      <c r="AK348" s="37" t="str">
        <f t="shared" si="148"/>
        <v/>
      </c>
      <c r="AL348" s="37" t="str">
        <f t="shared" si="149"/>
        <v/>
      </c>
      <c r="AM348" s="37" t="str">
        <f t="shared" si="150"/>
        <v/>
      </c>
      <c r="AN348" s="37">
        <f t="shared" si="151"/>
        <v>0</v>
      </c>
      <c r="AO348" s="37">
        <f t="shared" si="157"/>
        <v>231</v>
      </c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</row>
    <row r="349" spans="1:64" s="25" customFormat="1" x14ac:dyDescent="0.35">
      <c r="A349" t="s">
        <v>104</v>
      </c>
      <c r="B349" s="1">
        <v>44173</v>
      </c>
      <c r="C349"/>
      <c r="D349" t="str">
        <f t="shared" si="152"/>
        <v/>
      </c>
      <c r="E349" s="5"/>
      <c r="F349" s="5"/>
      <c r="G349" s="5">
        <v>0.33680555555555602</v>
      </c>
      <c r="H349" s="5">
        <v>0.5</v>
      </c>
      <c r="I349" s="5">
        <v>0.54513888888888895</v>
      </c>
      <c r="J349" s="5">
        <f t="shared" si="158"/>
        <v>4.5138888888888951E-2</v>
      </c>
      <c r="K349" s="5">
        <v>0.70833333333333304</v>
      </c>
      <c r="L349" s="5"/>
      <c r="M349" s="5"/>
      <c r="N349" s="5">
        <f t="shared" si="153"/>
        <v>0.32638888888888806</v>
      </c>
      <c r="O349" s="5">
        <f t="shared" si="159"/>
        <v>0</v>
      </c>
      <c r="P349" s="24">
        <f t="shared" si="160"/>
        <v>0.32638888888888806</v>
      </c>
      <c r="Q349" s="5">
        <f t="shared" si="161"/>
        <v>0</v>
      </c>
      <c r="R349" s="7">
        <f t="shared" si="162"/>
        <v>-8.3266726846886741E-16</v>
      </c>
      <c r="S349" s="7">
        <f t="shared" si="163"/>
        <v>-2.8477220581635265E-13</v>
      </c>
      <c r="T349" s="7">
        <f t="shared" si="164"/>
        <v>-2.8477220581635265E-13</v>
      </c>
      <c r="U349" s="5">
        <f t="shared" si="165"/>
        <v>0</v>
      </c>
      <c r="V349" s="30"/>
      <c r="W349" s="46">
        <f t="shared" si="154"/>
        <v>0</v>
      </c>
      <c r="X349" s="48">
        <f t="shared" si="155"/>
        <v>0</v>
      </c>
      <c r="Y349" s="6" t="str">
        <f t="shared" si="141"/>
        <v>non</v>
      </c>
      <c r="Z349"/>
      <c r="AA349"/>
      <c r="AB349" s="5">
        <f t="shared" si="156"/>
        <v>-0.32638888888888806</v>
      </c>
      <c r="AC349"/>
      <c r="AD349"/>
      <c r="AE349" s="26" t="str">
        <f t="shared" si="142"/>
        <v/>
      </c>
      <c r="AF349" s="26" t="str">
        <f t="shared" si="143"/>
        <v/>
      </c>
      <c r="AG349" s="26" t="str">
        <f t="shared" si="144"/>
        <v/>
      </c>
      <c r="AH349" s="26" t="str">
        <f t="shared" si="145"/>
        <v/>
      </c>
      <c r="AI349" s="26" t="str">
        <f t="shared" si="146"/>
        <v/>
      </c>
      <c r="AJ349" s="26" t="str">
        <f t="shared" si="147"/>
        <v/>
      </c>
      <c r="AK349" s="26" t="str">
        <f t="shared" si="148"/>
        <v/>
      </c>
      <c r="AL349" s="26" t="str">
        <f t="shared" si="149"/>
        <v/>
      </c>
      <c r="AM349" s="26" t="str">
        <f t="shared" si="150"/>
        <v/>
      </c>
      <c r="AN349" s="26">
        <f t="shared" si="151"/>
        <v>1</v>
      </c>
      <c r="AO349" s="26">
        <f t="shared" si="157"/>
        <v>232</v>
      </c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/>
      <c r="BD349"/>
      <c r="BE349"/>
      <c r="BF349"/>
      <c r="BG349"/>
      <c r="BH349"/>
      <c r="BI349"/>
      <c r="BJ349"/>
      <c r="BK349"/>
      <c r="BL349"/>
    </row>
    <row r="350" spans="1:64" x14ac:dyDescent="0.35">
      <c r="A350" t="s">
        <v>98</v>
      </c>
      <c r="B350" s="1">
        <v>44174</v>
      </c>
      <c r="D350" t="str">
        <f t="shared" si="152"/>
        <v/>
      </c>
      <c r="E350" s="5"/>
      <c r="F350" s="5"/>
      <c r="G350" s="5">
        <v>0.33680555555555602</v>
      </c>
      <c r="H350" s="5">
        <v>0.5</v>
      </c>
      <c r="I350" s="5">
        <v>0.54513888888888895</v>
      </c>
      <c r="J350" s="5">
        <f t="shared" si="158"/>
        <v>4.5138888888888951E-2</v>
      </c>
      <c r="K350" s="5">
        <v>0.70833333333333304</v>
      </c>
      <c r="L350" s="5"/>
      <c r="M350" s="5"/>
      <c r="N350" s="5">
        <f t="shared" si="153"/>
        <v>0.32638888888888806</v>
      </c>
      <c r="O350" s="5">
        <f t="shared" si="159"/>
        <v>0</v>
      </c>
      <c r="P350" s="24">
        <f t="shared" si="160"/>
        <v>0.32638888888888806</v>
      </c>
      <c r="Q350" s="5">
        <f t="shared" si="161"/>
        <v>0</v>
      </c>
      <c r="R350" s="7">
        <f t="shared" si="162"/>
        <v>-8.3266726846886741E-16</v>
      </c>
      <c r="S350" s="7">
        <f t="shared" si="163"/>
        <v>-2.8560487308482152E-13</v>
      </c>
      <c r="T350" s="7">
        <f t="shared" si="164"/>
        <v>-2.8560487308482152E-13</v>
      </c>
      <c r="U350" s="5">
        <f t="shared" si="165"/>
        <v>0</v>
      </c>
      <c r="V350" s="30"/>
      <c r="W350" s="46">
        <f t="shared" si="154"/>
        <v>0</v>
      </c>
      <c r="X350" s="48">
        <f t="shared" si="155"/>
        <v>0</v>
      </c>
      <c r="Y350" s="6" t="str">
        <f t="shared" si="141"/>
        <v>non</v>
      </c>
      <c r="AB350" s="5">
        <f t="shared" si="156"/>
        <v>-0.32638888888888806</v>
      </c>
      <c r="AE350" s="26" t="str">
        <f t="shared" si="142"/>
        <v/>
      </c>
      <c r="AF350" s="26" t="str">
        <f t="shared" si="143"/>
        <v/>
      </c>
      <c r="AG350" s="26" t="str">
        <f t="shared" si="144"/>
        <v/>
      </c>
      <c r="AH350" s="26" t="str">
        <f t="shared" si="145"/>
        <v/>
      </c>
      <c r="AI350" s="26" t="str">
        <f t="shared" si="146"/>
        <v/>
      </c>
      <c r="AJ350" s="26" t="str">
        <f t="shared" si="147"/>
        <v/>
      </c>
      <c r="AK350" s="26" t="str">
        <f t="shared" si="148"/>
        <v/>
      </c>
      <c r="AL350" s="26" t="str">
        <f t="shared" si="149"/>
        <v/>
      </c>
      <c r="AM350" s="26" t="str">
        <f t="shared" si="150"/>
        <v/>
      </c>
      <c r="AN350" s="26">
        <f t="shared" si="151"/>
        <v>1</v>
      </c>
      <c r="AO350" s="26">
        <f t="shared" si="157"/>
        <v>233</v>
      </c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</row>
    <row r="351" spans="1:64" x14ac:dyDescent="0.35">
      <c r="A351" t="s">
        <v>99</v>
      </c>
      <c r="B351" s="1">
        <v>44175</v>
      </c>
      <c r="D351" t="str">
        <f t="shared" si="152"/>
        <v/>
      </c>
      <c r="E351" s="5"/>
      <c r="F351" s="5"/>
      <c r="G351" s="5">
        <v>0.33680555555555602</v>
      </c>
      <c r="H351" s="5">
        <v>0.5</v>
      </c>
      <c r="I351" s="5">
        <v>0.54513888888888895</v>
      </c>
      <c r="J351" s="5">
        <f t="shared" si="158"/>
        <v>4.5138888888888951E-2</v>
      </c>
      <c r="K351" s="5">
        <v>0.70833333333333304</v>
      </c>
      <c r="L351" s="5"/>
      <c r="M351" s="5"/>
      <c r="N351" s="5">
        <f t="shared" si="153"/>
        <v>0.32638888888888806</v>
      </c>
      <c r="O351" s="5">
        <f t="shared" si="159"/>
        <v>0</v>
      </c>
      <c r="P351" s="24">
        <f t="shared" si="160"/>
        <v>0.32638888888888806</v>
      </c>
      <c r="Q351" s="5">
        <f t="shared" si="161"/>
        <v>0</v>
      </c>
      <c r="R351" s="7">
        <f t="shared" si="162"/>
        <v>-8.3266726846886741E-16</v>
      </c>
      <c r="S351" s="7">
        <f t="shared" si="163"/>
        <v>-2.8643754035329039E-13</v>
      </c>
      <c r="T351" s="7">
        <f t="shared" si="164"/>
        <v>-2.8643754035329039E-13</v>
      </c>
      <c r="U351" s="5">
        <f t="shared" si="165"/>
        <v>0</v>
      </c>
      <c r="V351" s="30"/>
      <c r="W351" s="46">
        <f t="shared" si="154"/>
        <v>0</v>
      </c>
      <c r="X351" s="48">
        <f t="shared" si="155"/>
        <v>0</v>
      </c>
      <c r="Y351" s="6" t="str">
        <f t="shared" si="141"/>
        <v>non</v>
      </c>
      <c r="AB351" s="5">
        <f t="shared" si="156"/>
        <v>-0.32638888888888806</v>
      </c>
      <c r="AE351" s="26" t="str">
        <f t="shared" si="142"/>
        <v/>
      </c>
      <c r="AF351" s="26" t="str">
        <f t="shared" si="143"/>
        <v/>
      </c>
      <c r="AG351" s="26" t="str">
        <f t="shared" si="144"/>
        <v/>
      </c>
      <c r="AH351" s="26" t="str">
        <f t="shared" si="145"/>
        <v/>
      </c>
      <c r="AI351" s="26" t="str">
        <f t="shared" si="146"/>
        <v/>
      </c>
      <c r="AJ351" s="26" t="str">
        <f t="shared" si="147"/>
        <v/>
      </c>
      <c r="AK351" s="26" t="str">
        <f t="shared" si="148"/>
        <v/>
      </c>
      <c r="AL351" s="26" t="str">
        <f t="shared" si="149"/>
        <v/>
      </c>
      <c r="AM351" s="26" t="str">
        <f t="shared" si="150"/>
        <v/>
      </c>
      <c r="AN351" s="26">
        <f t="shared" si="151"/>
        <v>1</v>
      </c>
      <c r="AO351" s="26">
        <f t="shared" si="157"/>
        <v>234</v>
      </c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</row>
    <row r="352" spans="1:64" x14ac:dyDescent="0.35">
      <c r="A352" t="s">
        <v>100</v>
      </c>
      <c r="B352" s="1">
        <v>44176</v>
      </c>
      <c r="D352" t="str">
        <f t="shared" si="152"/>
        <v/>
      </c>
      <c r="E352" s="5"/>
      <c r="F352" s="5"/>
      <c r="G352" s="5">
        <v>0.33680555555555602</v>
      </c>
      <c r="H352" s="5">
        <v>0.5</v>
      </c>
      <c r="I352" s="5">
        <v>0.54513888888888895</v>
      </c>
      <c r="J352" s="5">
        <f t="shared" si="158"/>
        <v>4.5138888888888951E-2</v>
      </c>
      <c r="K352" s="5">
        <v>0.70833333333333304</v>
      </c>
      <c r="L352" s="5"/>
      <c r="M352" s="5"/>
      <c r="N352" s="5">
        <f t="shared" si="153"/>
        <v>0.32638888888888806</v>
      </c>
      <c r="O352" s="5">
        <f t="shared" si="159"/>
        <v>0</v>
      </c>
      <c r="P352" s="24">
        <f t="shared" si="160"/>
        <v>0.32638888888888806</v>
      </c>
      <c r="Q352" s="5">
        <f t="shared" si="161"/>
        <v>0</v>
      </c>
      <c r="R352" s="7">
        <f t="shared" si="162"/>
        <v>-8.3266726846886741E-16</v>
      </c>
      <c r="S352" s="7">
        <f t="shared" si="163"/>
        <v>-2.8727020762175925E-13</v>
      </c>
      <c r="T352" s="7">
        <f t="shared" si="164"/>
        <v>-2.8727020762175925E-13</v>
      </c>
      <c r="U352" s="5">
        <f t="shared" si="165"/>
        <v>0</v>
      </c>
      <c r="V352" s="30"/>
      <c r="W352" s="46">
        <f t="shared" si="154"/>
        <v>0</v>
      </c>
      <c r="X352" s="48">
        <f t="shared" si="155"/>
        <v>0</v>
      </c>
      <c r="Y352" s="6" t="str">
        <f t="shared" si="141"/>
        <v>non</v>
      </c>
      <c r="AB352" s="5">
        <f t="shared" si="156"/>
        <v>-0.32638888888888806</v>
      </c>
      <c r="AE352" s="26" t="str">
        <f t="shared" si="142"/>
        <v/>
      </c>
      <c r="AF352" s="26" t="str">
        <f t="shared" si="143"/>
        <v/>
      </c>
      <c r="AG352" s="26" t="str">
        <f t="shared" si="144"/>
        <v/>
      </c>
      <c r="AH352" s="26" t="str">
        <f t="shared" si="145"/>
        <v/>
      </c>
      <c r="AI352" s="26" t="str">
        <f t="shared" si="146"/>
        <v/>
      </c>
      <c r="AJ352" s="26" t="str">
        <f t="shared" si="147"/>
        <v/>
      </c>
      <c r="AK352" s="26" t="str">
        <f t="shared" si="148"/>
        <v/>
      </c>
      <c r="AL352" s="26" t="str">
        <f t="shared" si="149"/>
        <v/>
      </c>
      <c r="AM352" s="26" t="str">
        <f t="shared" si="150"/>
        <v/>
      </c>
      <c r="AN352" s="26">
        <f t="shared" si="151"/>
        <v>1</v>
      </c>
      <c r="AO352" s="26">
        <f t="shared" si="157"/>
        <v>235</v>
      </c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</row>
    <row r="353" spans="1:64" x14ac:dyDescent="0.35">
      <c r="A353" t="s">
        <v>101</v>
      </c>
      <c r="B353" s="1">
        <v>44177</v>
      </c>
      <c r="D353" t="str">
        <f t="shared" si="152"/>
        <v/>
      </c>
      <c r="E353" s="5"/>
      <c r="F353" s="5"/>
      <c r="G353" s="5">
        <v>0.33680555555555602</v>
      </c>
      <c r="H353" s="5">
        <v>0.5</v>
      </c>
      <c r="I353" s="5">
        <v>0.54513888888888895</v>
      </c>
      <c r="J353" s="5">
        <f t="shared" si="158"/>
        <v>4.5138888888888951E-2</v>
      </c>
      <c r="K353" s="5">
        <v>0.70833333333333304</v>
      </c>
      <c r="L353" s="5"/>
      <c r="M353" s="5"/>
      <c r="N353" s="5">
        <f t="shared" si="153"/>
        <v>0.32638888888888806</v>
      </c>
      <c r="O353" s="5">
        <f t="shared" si="159"/>
        <v>0</v>
      </c>
      <c r="P353" s="24">
        <f t="shared" si="160"/>
        <v>0.32638888888888806</v>
      </c>
      <c r="Q353" s="5">
        <f t="shared" si="161"/>
        <v>0</v>
      </c>
      <c r="R353" s="7">
        <f t="shared" si="162"/>
        <v>-8.3266726846886741E-16</v>
      </c>
      <c r="S353" s="7">
        <f t="shared" si="163"/>
        <v>-2.8810287489022812E-13</v>
      </c>
      <c r="T353" s="7">
        <f t="shared" si="164"/>
        <v>-2.8810287489022812E-13</v>
      </c>
      <c r="U353" s="5">
        <f t="shared" si="165"/>
        <v>0</v>
      </c>
      <c r="V353" s="30"/>
      <c r="W353" s="46">
        <f t="shared" si="154"/>
        <v>0</v>
      </c>
      <c r="X353" s="48">
        <f t="shared" si="155"/>
        <v>0</v>
      </c>
      <c r="Y353" s="6" t="str">
        <f t="shared" si="141"/>
        <v>non</v>
      </c>
      <c r="AB353" s="5">
        <f t="shared" si="156"/>
        <v>-0.32638888888888806</v>
      </c>
      <c r="AE353" s="26" t="str">
        <f t="shared" si="142"/>
        <v/>
      </c>
      <c r="AF353" s="26" t="str">
        <f t="shared" si="143"/>
        <v/>
      </c>
      <c r="AG353" s="26" t="str">
        <f t="shared" si="144"/>
        <v/>
      </c>
      <c r="AH353" s="26" t="str">
        <f t="shared" si="145"/>
        <v/>
      </c>
      <c r="AI353" s="26" t="str">
        <f t="shared" si="146"/>
        <v/>
      </c>
      <c r="AJ353" s="26" t="str">
        <f t="shared" si="147"/>
        <v/>
      </c>
      <c r="AK353" s="26" t="str">
        <f t="shared" si="148"/>
        <v/>
      </c>
      <c r="AL353" s="26" t="str">
        <f t="shared" si="149"/>
        <v/>
      </c>
      <c r="AM353" s="26" t="str">
        <f t="shared" si="150"/>
        <v/>
      </c>
      <c r="AN353" s="26">
        <f t="shared" si="151"/>
        <v>1</v>
      </c>
      <c r="AO353" s="26">
        <f t="shared" si="157"/>
        <v>236</v>
      </c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</row>
    <row r="354" spans="1:64" s="31" customFormat="1" x14ac:dyDescent="0.35">
      <c r="A354" s="31" t="s">
        <v>102</v>
      </c>
      <c r="B354" s="32">
        <v>44178</v>
      </c>
      <c r="D354" s="31" t="str">
        <f t="shared" si="152"/>
        <v/>
      </c>
      <c r="E354" s="33"/>
      <c r="F354" s="33"/>
      <c r="G354" s="33">
        <v>0.33680555555555602</v>
      </c>
      <c r="H354" s="33">
        <v>0.5</v>
      </c>
      <c r="I354" s="33">
        <v>0.54513888888888895</v>
      </c>
      <c r="J354" s="33">
        <f t="shared" si="158"/>
        <v>4.5138888888888951E-2</v>
      </c>
      <c r="K354" s="33">
        <v>0.70833333333333304</v>
      </c>
      <c r="L354" s="33"/>
      <c r="M354" s="33"/>
      <c r="N354" s="33">
        <f t="shared" si="153"/>
        <v>0.32638888888888806</v>
      </c>
      <c r="O354" s="33">
        <f t="shared" si="159"/>
        <v>0</v>
      </c>
      <c r="P354" s="33">
        <f t="shared" si="160"/>
        <v>0.32638888888888806</v>
      </c>
      <c r="Q354" s="33">
        <f t="shared" si="161"/>
        <v>0</v>
      </c>
      <c r="R354" s="34">
        <f t="shared" si="162"/>
        <v>-8.3266726846886741E-16</v>
      </c>
      <c r="S354" s="34">
        <f t="shared" si="163"/>
        <v>-2.8893554215869699E-13</v>
      </c>
      <c r="T354" s="34">
        <f t="shared" si="164"/>
        <v>-2.8893554215869699E-13</v>
      </c>
      <c r="U354" s="33">
        <f t="shared" si="165"/>
        <v>0</v>
      </c>
      <c r="V354" s="35"/>
      <c r="W354" s="47">
        <f t="shared" si="154"/>
        <v>0</v>
      </c>
      <c r="X354" s="49">
        <f t="shared" si="155"/>
        <v>0</v>
      </c>
      <c r="Y354" s="36" t="str">
        <f t="shared" si="141"/>
        <v>non</v>
      </c>
      <c r="AB354" s="33">
        <f t="shared" si="156"/>
        <v>-0.32638888888888806</v>
      </c>
      <c r="AE354" s="37" t="str">
        <f t="shared" si="142"/>
        <v/>
      </c>
      <c r="AF354" s="37" t="str">
        <f t="shared" si="143"/>
        <v/>
      </c>
      <c r="AG354" s="37" t="str">
        <f t="shared" si="144"/>
        <v/>
      </c>
      <c r="AH354" s="37" t="str">
        <f t="shared" si="145"/>
        <v/>
      </c>
      <c r="AI354" s="37" t="str">
        <f t="shared" si="146"/>
        <v/>
      </c>
      <c r="AJ354" s="37" t="str">
        <f t="shared" si="147"/>
        <v/>
      </c>
      <c r="AK354" s="37" t="str">
        <f t="shared" si="148"/>
        <v/>
      </c>
      <c r="AL354" s="37" t="str">
        <f t="shared" si="149"/>
        <v/>
      </c>
      <c r="AM354" s="37" t="str">
        <f t="shared" si="150"/>
        <v/>
      </c>
      <c r="AN354" s="37">
        <f t="shared" si="151"/>
        <v>0</v>
      </c>
      <c r="AO354" s="37">
        <f t="shared" si="157"/>
        <v>236</v>
      </c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</row>
    <row r="355" spans="1:64" s="31" customFormat="1" x14ac:dyDescent="0.35">
      <c r="A355" s="31" t="s">
        <v>103</v>
      </c>
      <c r="B355" s="32">
        <v>44179</v>
      </c>
      <c r="D355" s="31" t="str">
        <f t="shared" si="152"/>
        <v/>
      </c>
      <c r="E355" s="33"/>
      <c r="F355" s="33"/>
      <c r="G355" s="33">
        <v>0.33680555555555602</v>
      </c>
      <c r="H355" s="33">
        <v>0.5</v>
      </c>
      <c r="I355" s="33">
        <v>0.54513888888888895</v>
      </c>
      <c r="J355" s="33">
        <f t="shared" si="158"/>
        <v>4.5138888888888951E-2</v>
      </c>
      <c r="K355" s="33">
        <v>0.70833333333333304</v>
      </c>
      <c r="L355" s="33"/>
      <c r="M355" s="33"/>
      <c r="N355" s="33">
        <f t="shared" si="153"/>
        <v>0.32638888888888806</v>
      </c>
      <c r="O355" s="33">
        <f t="shared" si="159"/>
        <v>0</v>
      </c>
      <c r="P355" s="33">
        <f t="shared" si="160"/>
        <v>0.32638888888888806</v>
      </c>
      <c r="Q355" s="33">
        <f t="shared" si="161"/>
        <v>0</v>
      </c>
      <c r="R355" s="34">
        <f t="shared" si="162"/>
        <v>-8.3266726846886741E-16</v>
      </c>
      <c r="S355" s="34">
        <f t="shared" si="163"/>
        <v>-2.8976820942716586E-13</v>
      </c>
      <c r="T355" s="34">
        <f t="shared" si="164"/>
        <v>-2.8976820942716586E-13</v>
      </c>
      <c r="U355" s="33">
        <f t="shared" si="165"/>
        <v>0</v>
      </c>
      <c r="V355" s="35"/>
      <c r="W355" s="47">
        <f t="shared" si="154"/>
        <v>0</v>
      </c>
      <c r="X355" s="49">
        <f t="shared" si="155"/>
        <v>0</v>
      </c>
      <c r="Y355" s="36" t="str">
        <f t="shared" si="141"/>
        <v>non</v>
      </c>
      <c r="AB355" s="33">
        <f t="shared" si="156"/>
        <v>-0.32638888888888806</v>
      </c>
      <c r="AE355" s="37" t="str">
        <f t="shared" si="142"/>
        <v/>
      </c>
      <c r="AF355" s="37" t="str">
        <f t="shared" si="143"/>
        <v/>
      </c>
      <c r="AG355" s="37" t="str">
        <f t="shared" si="144"/>
        <v/>
      </c>
      <c r="AH355" s="37" t="str">
        <f t="shared" si="145"/>
        <v/>
      </c>
      <c r="AI355" s="37" t="str">
        <f t="shared" si="146"/>
        <v/>
      </c>
      <c r="AJ355" s="37" t="str">
        <f t="shared" si="147"/>
        <v/>
      </c>
      <c r="AK355" s="37" t="str">
        <f t="shared" si="148"/>
        <v/>
      </c>
      <c r="AL355" s="37" t="str">
        <f t="shared" si="149"/>
        <v/>
      </c>
      <c r="AM355" s="37" t="str">
        <f t="shared" si="150"/>
        <v/>
      </c>
      <c r="AN355" s="37">
        <f t="shared" si="151"/>
        <v>0</v>
      </c>
      <c r="AO355" s="37">
        <f t="shared" si="157"/>
        <v>236</v>
      </c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</row>
    <row r="356" spans="1:64" s="25" customFormat="1" x14ac:dyDescent="0.35">
      <c r="A356" t="s">
        <v>104</v>
      </c>
      <c r="B356" s="1">
        <v>44180</v>
      </c>
      <c r="C356"/>
      <c r="D356" t="str">
        <f t="shared" si="152"/>
        <v/>
      </c>
      <c r="E356" s="5"/>
      <c r="F356" s="5"/>
      <c r="G356" s="5">
        <v>0.33680555555555602</v>
      </c>
      <c r="H356" s="5">
        <v>0.5</v>
      </c>
      <c r="I356" s="5">
        <v>0.54513888888888895</v>
      </c>
      <c r="J356" s="5">
        <f t="shared" si="158"/>
        <v>4.5138888888888951E-2</v>
      </c>
      <c r="K356" s="5">
        <v>0.70833333333333304</v>
      </c>
      <c r="L356" s="5"/>
      <c r="M356" s="5"/>
      <c r="N356" s="5">
        <f t="shared" si="153"/>
        <v>0.32638888888888806</v>
      </c>
      <c r="O356" s="5">
        <f t="shared" si="159"/>
        <v>0</v>
      </c>
      <c r="P356" s="24">
        <f t="shared" si="160"/>
        <v>0.32638888888888806</v>
      </c>
      <c r="Q356" s="5">
        <f t="shared" si="161"/>
        <v>0</v>
      </c>
      <c r="R356" s="7">
        <f t="shared" si="162"/>
        <v>-8.3266726846886741E-16</v>
      </c>
      <c r="S356" s="7">
        <f t="shared" si="163"/>
        <v>-2.9060087669563472E-13</v>
      </c>
      <c r="T356" s="7">
        <f t="shared" si="164"/>
        <v>-2.9060087669563472E-13</v>
      </c>
      <c r="U356" s="5">
        <f t="shared" si="165"/>
        <v>0</v>
      </c>
      <c r="V356" s="30"/>
      <c r="W356" s="46">
        <f t="shared" si="154"/>
        <v>0</v>
      </c>
      <c r="X356" s="48">
        <f t="shared" si="155"/>
        <v>0</v>
      </c>
      <c r="Y356" s="6" t="str">
        <f t="shared" si="141"/>
        <v>non</v>
      </c>
      <c r="Z356"/>
      <c r="AA356"/>
      <c r="AB356" s="5">
        <f t="shared" si="156"/>
        <v>-0.32638888888888806</v>
      </c>
      <c r="AC356"/>
      <c r="AD356"/>
      <c r="AE356" s="26" t="str">
        <f t="shared" si="142"/>
        <v/>
      </c>
      <c r="AF356" s="26" t="str">
        <f t="shared" si="143"/>
        <v/>
      </c>
      <c r="AG356" s="26" t="str">
        <f t="shared" si="144"/>
        <v/>
      </c>
      <c r="AH356" s="26" t="str">
        <f t="shared" si="145"/>
        <v/>
      </c>
      <c r="AI356" s="26" t="str">
        <f t="shared" si="146"/>
        <v/>
      </c>
      <c r="AJ356" s="26" t="str">
        <f t="shared" si="147"/>
        <v/>
      </c>
      <c r="AK356" s="26" t="str">
        <f t="shared" si="148"/>
        <v/>
      </c>
      <c r="AL356" s="26" t="str">
        <f t="shared" si="149"/>
        <v/>
      </c>
      <c r="AM356" s="26" t="str">
        <f t="shared" si="150"/>
        <v/>
      </c>
      <c r="AN356" s="26">
        <f t="shared" si="151"/>
        <v>1</v>
      </c>
      <c r="AO356" s="26">
        <f t="shared" si="157"/>
        <v>237</v>
      </c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/>
      <c r="BD356"/>
      <c r="BE356"/>
      <c r="BF356"/>
      <c r="BG356"/>
      <c r="BH356"/>
      <c r="BI356"/>
      <c r="BJ356"/>
      <c r="BK356"/>
      <c r="BL356"/>
    </row>
    <row r="357" spans="1:64" x14ac:dyDescent="0.35">
      <c r="A357" t="s">
        <v>98</v>
      </c>
      <c r="B357" s="1">
        <v>44181</v>
      </c>
      <c r="D357" t="str">
        <f t="shared" si="152"/>
        <v/>
      </c>
      <c r="E357" s="5"/>
      <c r="F357" s="5"/>
      <c r="G357" s="5">
        <v>0.33680555555555602</v>
      </c>
      <c r="H357" s="5">
        <v>0.5</v>
      </c>
      <c r="I357" s="5">
        <v>0.54513888888888895</v>
      </c>
      <c r="J357" s="5">
        <f t="shared" si="158"/>
        <v>4.5138888888888951E-2</v>
      </c>
      <c r="K357" s="5">
        <v>0.70833333333333304</v>
      </c>
      <c r="L357" s="5"/>
      <c r="M357" s="5"/>
      <c r="N357" s="5">
        <f t="shared" si="153"/>
        <v>0.32638888888888806</v>
      </c>
      <c r="O357" s="5">
        <f t="shared" si="159"/>
        <v>0</v>
      </c>
      <c r="P357" s="24">
        <f t="shared" si="160"/>
        <v>0.32638888888888806</v>
      </c>
      <c r="Q357" s="5">
        <f t="shared" si="161"/>
        <v>0</v>
      </c>
      <c r="R357" s="7">
        <f t="shared" si="162"/>
        <v>-8.3266726846886741E-16</v>
      </c>
      <c r="S357" s="7">
        <f t="shared" si="163"/>
        <v>-2.9143354396410359E-13</v>
      </c>
      <c r="T357" s="7">
        <f t="shared" si="164"/>
        <v>-2.9143354396410359E-13</v>
      </c>
      <c r="U357" s="5">
        <f t="shared" si="165"/>
        <v>0</v>
      </c>
      <c r="V357" s="30"/>
      <c r="W357" s="46">
        <f t="shared" si="154"/>
        <v>0</v>
      </c>
      <c r="X357" s="48">
        <f t="shared" si="155"/>
        <v>0</v>
      </c>
      <c r="Y357" s="6" t="str">
        <f t="shared" si="141"/>
        <v>non</v>
      </c>
      <c r="AB357" s="5">
        <f t="shared" si="156"/>
        <v>-0.32638888888888806</v>
      </c>
      <c r="AE357" s="26" t="str">
        <f t="shared" si="142"/>
        <v/>
      </c>
      <c r="AF357" s="26" t="str">
        <f t="shared" si="143"/>
        <v/>
      </c>
      <c r="AG357" s="26" t="str">
        <f t="shared" si="144"/>
        <v/>
      </c>
      <c r="AH357" s="26" t="str">
        <f t="shared" si="145"/>
        <v/>
      </c>
      <c r="AI357" s="26" t="str">
        <f t="shared" si="146"/>
        <v/>
      </c>
      <c r="AJ357" s="26" t="str">
        <f t="shared" si="147"/>
        <v/>
      </c>
      <c r="AK357" s="26" t="str">
        <f t="shared" si="148"/>
        <v/>
      </c>
      <c r="AL357" s="26" t="str">
        <f t="shared" si="149"/>
        <v/>
      </c>
      <c r="AM357" s="26" t="str">
        <f t="shared" si="150"/>
        <v/>
      </c>
      <c r="AN357" s="26">
        <f t="shared" si="151"/>
        <v>1</v>
      </c>
      <c r="AO357" s="26">
        <f t="shared" si="157"/>
        <v>238</v>
      </c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</row>
    <row r="358" spans="1:64" x14ac:dyDescent="0.35">
      <c r="A358" t="s">
        <v>99</v>
      </c>
      <c r="B358" s="1">
        <v>44182</v>
      </c>
      <c r="E358" s="5"/>
      <c r="F358" s="5"/>
      <c r="G358" s="5">
        <v>0.33680555555555602</v>
      </c>
      <c r="H358" s="5">
        <v>0.5</v>
      </c>
      <c r="I358" s="5">
        <v>0.54513888888888895</v>
      </c>
      <c r="J358" s="5">
        <f t="shared" si="158"/>
        <v>4.5138888888888951E-2</v>
      </c>
      <c r="K358" s="5">
        <v>0.70833333333333304</v>
      </c>
      <c r="L358" s="5"/>
      <c r="M358" s="5"/>
      <c r="N358" s="5">
        <f t="shared" si="153"/>
        <v>0.32638888888888806</v>
      </c>
      <c r="O358" s="5">
        <f t="shared" si="159"/>
        <v>0</v>
      </c>
      <c r="P358" s="24">
        <f t="shared" si="160"/>
        <v>0.32638888888888806</v>
      </c>
      <c r="Q358" s="5">
        <f t="shared" si="161"/>
        <v>0</v>
      </c>
      <c r="R358" s="7">
        <f t="shared" si="162"/>
        <v>-8.3266726846886741E-16</v>
      </c>
      <c r="S358" s="7">
        <f t="shared" si="163"/>
        <v>-2.9226621123257246E-13</v>
      </c>
      <c r="T358" s="7">
        <f t="shared" si="164"/>
        <v>-2.9226621123257246E-13</v>
      </c>
      <c r="U358" s="5">
        <f t="shared" si="165"/>
        <v>0</v>
      </c>
      <c r="V358" s="30"/>
      <c r="W358" s="46">
        <f t="shared" si="154"/>
        <v>0</v>
      </c>
      <c r="X358" s="48">
        <f t="shared" si="155"/>
        <v>0</v>
      </c>
      <c r="Y358" s="6" t="str">
        <f t="shared" si="141"/>
        <v>non</v>
      </c>
      <c r="AB358" s="5">
        <f t="shared" si="156"/>
        <v>-0.32638888888888806</v>
      </c>
      <c r="AE358" s="26" t="str">
        <f t="shared" si="142"/>
        <v/>
      </c>
      <c r="AF358" s="26" t="str">
        <f t="shared" si="143"/>
        <v/>
      </c>
      <c r="AG358" s="26" t="str">
        <f t="shared" si="144"/>
        <v/>
      </c>
      <c r="AH358" s="26" t="str">
        <f t="shared" si="145"/>
        <v/>
      </c>
      <c r="AI358" s="26" t="str">
        <f t="shared" si="146"/>
        <v/>
      </c>
      <c r="AJ358" s="26" t="str">
        <f t="shared" si="147"/>
        <v/>
      </c>
      <c r="AK358" s="26" t="str">
        <f t="shared" si="148"/>
        <v/>
      </c>
      <c r="AL358" s="26" t="str">
        <f t="shared" si="149"/>
        <v/>
      </c>
      <c r="AM358" s="26" t="str">
        <f t="shared" si="150"/>
        <v/>
      </c>
      <c r="AN358" s="26">
        <f t="shared" si="151"/>
        <v>1</v>
      </c>
      <c r="AO358" s="26">
        <f t="shared" si="157"/>
        <v>239</v>
      </c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</row>
    <row r="359" spans="1:64" x14ac:dyDescent="0.35">
      <c r="A359" t="s">
        <v>100</v>
      </c>
      <c r="B359" s="1">
        <v>44183</v>
      </c>
      <c r="D359" t="str">
        <f t="shared" si="152"/>
        <v/>
      </c>
      <c r="E359" s="5"/>
      <c r="F359" s="5"/>
      <c r="G359" s="5">
        <v>0.33680555555555602</v>
      </c>
      <c r="H359" s="5">
        <v>0.5</v>
      </c>
      <c r="I359" s="5">
        <v>0.54513888888888895</v>
      </c>
      <c r="J359" s="5">
        <f t="shared" si="158"/>
        <v>4.5138888888888951E-2</v>
      </c>
      <c r="K359" s="5">
        <v>0.70833333333333304</v>
      </c>
      <c r="L359" s="5"/>
      <c r="M359" s="5"/>
      <c r="N359" s="5">
        <f t="shared" si="153"/>
        <v>0.32638888888888806</v>
      </c>
      <c r="O359" s="5">
        <f t="shared" si="159"/>
        <v>0</v>
      </c>
      <c r="P359" s="24">
        <f t="shared" si="160"/>
        <v>0.32638888888888806</v>
      </c>
      <c r="Q359" s="5">
        <f t="shared" si="161"/>
        <v>0</v>
      </c>
      <c r="R359" s="7">
        <f t="shared" si="162"/>
        <v>-8.3266726846886741E-16</v>
      </c>
      <c r="S359" s="7">
        <f t="shared" si="163"/>
        <v>-2.9309887850104133E-13</v>
      </c>
      <c r="T359" s="7">
        <f t="shared" si="164"/>
        <v>-2.9309887850104133E-13</v>
      </c>
      <c r="U359" s="5">
        <f t="shared" si="165"/>
        <v>0</v>
      </c>
      <c r="V359" s="30"/>
      <c r="W359" s="46">
        <f t="shared" si="154"/>
        <v>0</v>
      </c>
      <c r="X359" s="48">
        <f t="shared" si="155"/>
        <v>0</v>
      </c>
      <c r="Y359" s="6" t="str">
        <f t="shared" si="141"/>
        <v>non</v>
      </c>
      <c r="AB359" s="5">
        <f t="shared" si="156"/>
        <v>-0.32638888888888806</v>
      </c>
      <c r="AE359" s="26" t="str">
        <f t="shared" si="142"/>
        <v/>
      </c>
      <c r="AF359" s="26" t="str">
        <f t="shared" si="143"/>
        <v/>
      </c>
      <c r="AG359" s="26" t="str">
        <f t="shared" si="144"/>
        <v/>
      </c>
      <c r="AH359" s="26" t="str">
        <f t="shared" si="145"/>
        <v/>
      </c>
      <c r="AI359" s="26" t="str">
        <f t="shared" si="146"/>
        <v/>
      </c>
      <c r="AJ359" s="26" t="str">
        <f t="shared" si="147"/>
        <v/>
      </c>
      <c r="AK359" s="26" t="str">
        <f t="shared" si="148"/>
        <v/>
      </c>
      <c r="AL359" s="26" t="str">
        <f t="shared" si="149"/>
        <v/>
      </c>
      <c r="AM359" s="26" t="str">
        <f t="shared" si="150"/>
        <v/>
      </c>
      <c r="AN359" s="26">
        <f t="shared" si="151"/>
        <v>1</v>
      </c>
      <c r="AO359" s="26">
        <f t="shared" si="157"/>
        <v>240</v>
      </c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</row>
    <row r="360" spans="1:64" x14ac:dyDescent="0.35">
      <c r="A360" t="s">
        <v>101</v>
      </c>
      <c r="B360" s="1">
        <v>44184</v>
      </c>
      <c r="D360" t="str">
        <f t="shared" si="152"/>
        <v/>
      </c>
      <c r="E360" s="5"/>
      <c r="F360" s="5"/>
      <c r="G360" s="5">
        <v>0.33680555555555602</v>
      </c>
      <c r="H360" s="5">
        <v>0.5</v>
      </c>
      <c r="I360" s="5">
        <v>0.54513888888888895</v>
      </c>
      <c r="J360" s="5">
        <f t="shared" si="158"/>
        <v>4.5138888888888951E-2</v>
      </c>
      <c r="K360" s="5">
        <v>0.70833333333333304</v>
      </c>
      <c r="L360" s="5"/>
      <c r="M360" s="5"/>
      <c r="N360" s="5">
        <f t="shared" si="153"/>
        <v>0.32638888888888806</v>
      </c>
      <c r="O360" s="5">
        <f t="shared" si="159"/>
        <v>0</v>
      </c>
      <c r="P360" s="24">
        <f t="shared" si="160"/>
        <v>0.32638888888888806</v>
      </c>
      <c r="Q360" s="5">
        <f t="shared" si="161"/>
        <v>0</v>
      </c>
      <c r="R360" s="7">
        <f t="shared" si="162"/>
        <v>-8.3266726846886741E-16</v>
      </c>
      <c r="S360" s="7">
        <f t="shared" si="163"/>
        <v>-2.9393154576951019E-13</v>
      </c>
      <c r="T360" s="7">
        <f t="shared" si="164"/>
        <v>-2.9393154576951019E-13</v>
      </c>
      <c r="U360" s="5">
        <f t="shared" si="165"/>
        <v>0</v>
      </c>
      <c r="V360" s="30"/>
      <c r="W360" s="46">
        <f t="shared" si="154"/>
        <v>0</v>
      </c>
      <c r="X360" s="48">
        <f t="shared" si="155"/>
        <v>0</v>
      </c>
      <c r="Y360" s="6" t="str">
        <f t="shared" si="141"/>
        <v>non</v>
      </c>
      <c r="AB360" s="5">
        <f t="shared" si="156"/>
        <v>-0.32638888888888806</v>
      </c>
      <c r="AE360" s="26" t="str">
        <f t="shared" si="142"/>
        <v/>
      </c>
      <c r="AF360" s="26" t="str">
        <f t="shared" si="143"/>
        <v/>
      </c>
      <c r="AG360" s="26" t="str">
        <f t="shared" si="144"/>
        <v/>
      </c>
      <c r="AH360" s="26" t="str">
        <f t="shared" si="145"/>
        <v/>
      </c>
      <c r="AI360" s="26" t="str">
        <f t="shared" si="146"/>
        <v/>
      </c>
      <c r="AJ360" s="26" t="str">
        <f t="shared" si="147"/>
        <v/>
      </c>
      <c r="AK360" s="26" t="str">
        <f t="shared" si="148"/>
        <v/>
      </c>
      <c r="AL360" s="26" t="str">
        <f t="shared" si="149"/>
        <v/>
      </c>
      <c r="AM360" s="26" t="str">
        <f t="shared" si="150"/>
        <v/>
      </c>
      <c r="AN360" s="26">
        <f t="shared" si="151"/>
        <v>1</v>
      </c>
      <c r="AO360" s="26">
        <f t="shared" si="157"/>
        <v>241</v>
      </c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</row>
    <row r="361" spans="1:64" s="31" customFormat="1" x14ac:dyDescent="0.35">
      <c r="A361" s="31" t="s">
        <v>102</v>
      </c>
      <c r="B361" s="32">
        <v>44185</v>
      </c>
      <c r="D361" s="31" t="str">
        <f t="shared" si="152"/>
        <v/>
      </c>
      <c r="E361" s="33"/>
      <c r="F361" s="33"/>
      <c r="G361" s="33">
        <v>0.33680555555555602</v>
      </c>
      <c r="H361" s="33">
        <v>0.5</v>
      </c>
      <c r="I361" s="33">
        <v>0.54513888888888895</v>
      </c>
      <c r="J361" s="33">
        <f t="shared" si="158"/>
        <v>4.5138888888888951E-2</v>
      </c>
      <c r="K361" s="33">
        <v>0.70833333333333304</v>
      </c>
      <c r="L361" s="33"/>
      <c r="M361" s="33"/>
      <c r="N361" s="33">
        <f t="shared" si="153"/>
        <v>0.32638888888888806</v>
      </c>
      <c r="O361" s="33">
        <f t="shared" si="159"/>
        <v>0</v>
      </c>
      <c r="P361" s="33">
        <f t="shared" si="160"/>
        <v>0.32638888888888806</v>
      </c>
      <c r="Q361" s="33">
        <f t="shared" si="161"/>
        <v>0</v>
      </c>
      <c r="R361" s="34">
        <f t="shared" si="162"/>
        <v>-8.3266726846886741E-16</v>
      </c>
      <c r="S361" s="34">
        <f t="shared" si="163"/>
        <v>-2.9476421303797906E-13</v>
      </c>
      <c r="T361" s="34">
        <f t="shared" si="164"/>
        <v>-2.9476421303797906E-13</v>
      </c>
      <c r="U361" s="33">
        <f t="shared" si="165"/>
        <v>0</v>
      </c>
      <c r="V361" s="35"/>
      <c r="W361" s="47">
        <f t="shared" si="154"/>
        <v>0</v>
      </c>
      <c r="X361" s="49">
        <f t="shared" si="155"/>
        <v>0</v>
      </c>
      <c r="Y361" s="36" t="str">
        <f t="shared" si="141"/>
        <v>non</v>
      </c>
      <c r="AB361" s="33">
        <f t="shared" si="156"/>
        <v>-0.32638888888888806</v>
      </c>
      <c r="AE361" s="37" t="str">
        <f t="shared" si="142"/>
        <v/>
      </c>
      <c r="AF361" s="37" t="str">
        <f t="shared" si="143"/>
        <v/>
      </c>
      <c r="AG361" s="37" t="str">
        <f t="shared" si="144"/>
        <v/>
      </c>
      <c r="AH361" s="37" t="str">
        <f t="shared" si="145"/>
        <v/>
      </c>
      <c r="AI361" s="37" t="str">
        <f t="shared" si="146"/>
        <v/>
      </c>
      <c r="AJ361" s="37" t="str">
        <f t="shared" si="147"/>
        <v/>
      </c>
      <c r="AK361" s="37" t="str">
        <f t="shared" si="148"/>
        <v/>
      </c>
      <c r="AL361" s="37" t="str">
        <f t="shared" si="149"/>
        <v/>
      </c>
      <c r="AM361" s="37" t="str">
        <f t="shared" si="150"/>
        <v/>
      </c>
      <c r="AN361" s="37">
        <f t="shared" si="151"/>
        <v>0</v>
      </c>
      <c r="AO361" s="37">
        <f t="shared" si="157"/>
        <v>241</v>
      </c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</row>
    <row r="362" spans="1:64" s="31" customFormat="1" x14ac:dyDescent="0.35">
      <c r="A362" s="31" t="s">
        <v>103</v>
      </c>
      <c r="B362" s="32">
        <v>44186</v>
      </c>
      <c r="D362" s="31" t="str">
        <f t="shared" si="152"/>
        <v/>
      </c>
      <c r="E362" s="33"/>
      <c r="F362" s="33"/>
      <c r="G362" s="33">
        <v>0.33680555555555602</v>
      </c>
      <c r="H362" s="33">
        <v>0.5</v>
      </c>
      <c r="I362" s="33">
        <v>0.54513888888888895</v>
      </c>
      <c r="J362" s="33">
        <f t="shared" si="158"/>
        <v>4.5138888888888951E-2</v>
      </c>
      <c r="K362" s="33">
        <v>0.70833333333333304</v>
      </c>
      <c r="L362" s="33"/>
      <c r="M362" s="33"/>
      <c r="N362" s="33">
        <f t="shared" si="153"/>
        <v>0.32638888888888806</v>
      </c>
      <c r="O362" s="33">
        <f t="shared" si="159"/>
        <v>0</v>
      </c>
      <c r="P362" s="33">
        <f t="shared" si="160"/>
        <v>0.32638888888888806</v>
      </c>
      <c r="Q362" s="33">
        <f t="shared" si="161"/>
        <v>0</v>
      </c>
      <c r="R362" s="34">
        <f t="shared" si="162"/>
        <v>-8.3266726846886741E-16</v>
      </c>
      <c r="S362" s="34">
        <f t="shared" si="163"/>
        <v>-2.9559688030644793E-13</v>
      </c>
      <c r="T362" s="34">
        <f t="shared" si="164"/>
        <v>-2.9559688030644793E-13</v>
      </c>
      <c r="U362" s="33">
        <f t="shared" si="165"/>
        <v>0</v>
      </c>
      <c r="V362" s="35"/>
      <c r="W362" s="47">
        <f t="shared" si="154"/>
        <v>0</v>
      </c>
      <c r="X362" s="49">
        <f t="shared" si="155"/>
        <v>0</v>
      </c>
      <c r="Y362" s="36" t="str">
        <f t="shared" si="141"/>
        <v>non</v>
      </c>
      <c r="AB362" s="33">
        <f t="shared" si="156"/>
        <v>-0.32638888888888806</v>
      </c>
      <c r="AE362" s="37" t="str">
        <f t="shared" si="142"/>
        <v/>
      </c>
      <c r="AF362" s="37" t="str">
        <f t="shared" si="143"/>
        <v/>
      </c>
      <c r="AG362" s="37" t="str">
        <f t="shared" si="144"/>
        <v/>
      </c>
      <c r="AH362" s="37" t="str">
        <f t="shared" si="145"/>
        <v/>
      </c>
      <c r="AI362" s="37" t="str">
        <f t="shared" si="146"/>
        <v/>
      </c>
      <c r="AJ362" s="37" t="str">
        <f t="shared" si="147"/>
        <v/>
      </c>
      <c r="AK362" s="37" t="str">
        <f t="shared" si="148"/>
        <v/>
      </c>
      <c r="AL362" s="37" t="str">
        <f t="shared" si="149"/>
        <v/>
      </c>
      <c r="AM362" s="37" t="str">
        <f t="shared" si="150"/>
        <v/>
      </c>
      <c r="AN362" s="37">
        <f t="shared" si="151"/>
        <v>0</v>
      </c>
      <c r="AO362" s="37">
        <f t="shared" si="157"/>
        <v>241</v>
      </c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</row>
    <row r="363" spans="1:64" s="25" customFormat="1" x14ac:dyDescent="0.35">
      <c r="A363" t="s">
        <v>104</v>
      </c>
      <c r="B363" s="1">
        <v>44187</v>
      </c>
      <c r="C363"/>
      <c r="D363" t="str">
        <f t="shared" si="152"/>
        <v/>
      </c>
      <c r="E363" s="5"/>
      <c r="F363" s="5"/>
      <c r="G363" s="5">
        <v>0.33680555555555602</v>
      </c>
      <c r="H363" s="5">
        <v>0.5</v>
      </c>
      <c r="I363" s="5">
        <v>0.54513888888888895</v>
      </c>
      <c r="J363" s="5">
        <f t="shared" si="158"/>
        <v>4.5138888888888951E-2</v>
      </c>
      <c r="K363" s="5">
        <v>0.70833333333333304</v>
      </c>
      <c r="L363" s="5"/>
      <c r="M363" s="5"/>
      <c r="N363" s="5">
        <f t="shared" si="153"/>
        <v>0.32638888888888806</v>
      </c>
      <c r="O363" s="5">
        <f t="shared" si="159"/>
        <v>0</v>
      </c>
      <c r="P363" s="24">
        <f t="shared" si="160"/>
        <v>0.32638888888888806</v>
      </c>
      <c r="Q363" s="5">
        <f t="shared" si="161"/>
        <v>0</v>
      </c>
      <c r="R363" s="7">
        <f t="shared" si="162"/>
        <v>-8.3266726846886741E-16</v>
      </c>
      <c r="S363" s="7">
        <f t="shared" si="163"/>
        <v>-2.964295475749168E-13</v>
      </c>
      <c r="T363" s="7">
        <f t="shared" si="164"/>
        <v>-2.964295475749168E-13</v>
      </c>
      <c r="U363" s="5">
        <f t="shared" si="165"/>
        <v>0</v>
      </c>
      <c r="V363" s="30"/>
      <c r="W363" s="46">
        <f t="shared" si="154"/>
        <v>0</v>
      </c>
      <c r="X363" s="48">
        <f t="shared" si="155"/>
        <v>0</v>
      </c>
      <c r="Y363" s="6" t="str">
        <f t="shared" si="141"/>
        <v>non</v>
      </c>
      <c r="Z363"/>
      <c r="AA363"/>
      <c r="AB363" s="5">
        <f t="shared" si="156"/>
        <v>-0.32638888888888806</v>
      </c>
      <c r="AC363"/>
      <c r="AD363"/>
      <c r="AE363" s="26" t="str">
        <f t="shared" si="142"/>
        <v/>
      </c>
      <c r="AF363" s="26" t="str">
        <f t="shared" si="143"/>
        <v/>
      </c>
      <c r="AG363" s="26" t="str">
        <f t="shared" si="144"/>
        <v/>
      </c>
      <c r="AH363" s="26" t="str">
        <f t="shared" si="145"/>
        <v/>
      </c>
      <c r="AI363" s="26" t="str">
        <f t="shared" si="146"/>
        <v/>
      </c>
      <c r="AJ363" s="26" t="str">
        <f t="shared" si="147"/>
        <v/>
      </c>
      <c r="AK363" s="26" t="str">
        <f t="shared" si="148"/>
        <v/>
      </c>
      <c r="AL363" s="26" t="str">
        <f t="shared" si="149"/>
        <v/>
      </c>
      <c r="AM363" s="26" t="str">
        <f t="shared" si="150"/>
        <v/>
      </c>
      <c r="AN363" s="26">
        <f t="shared" si="151"/>
        <v>1</v>
      </c>
      <c r="AO363" s="26">
        <f t="shared" si="157"/>
        <v>242</v>
      </c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/>
      <c r="BD363"/>
      <c r="BE363"/>
      <c r="BF363"/>
      <c r="BG363"/>
      <c r="BH363"/>
      <c r="BI363"/>
      <c r="BJ363"/>
      <c r="BK363"/>
      <c r="BL363"/>
    </row>
    <row r="364" spans="1:64" s="31" customFormat="1" x14ac:dyDescent="0.35">
      <c r="A364" s="31" t="s">
        <v>98</v>
      </c>
      <c r="B364" s="32">
        <v>44188</v>
      </c>
      <c r="C364" s="31" t="s">
        <v>62</v>
      </c>
      <c r="D364" s="31" t="str">
        <f t="shared" si="152"/>
        <v>RTTdir</v>
      </c>
      <c r="E364" s="33"/>
      <c r="F364" s="33"/>
      <c r="G364" s="33">
        <v>0.33680555555555602</v>
      </c>
      <c r="H364" s="33">
        <v>0.5</v>
      </c>
      <c r="I364" s="33">
        <v>0.54513888888888895</v>
      </c>
      <c r="J364" s="33">
        <f t="shared" si="158"/>
        <v>4.5138888888888951E-2</v>
      </c>
      <c r="K364" s="33">
        <v>0.70833333333333304</v>
      </c>
      <c r="L364" s="33"/>
      <c r="M364" s="33"/>
      <c r="N364" s="33">
        <f t="shared" si="153"/>
        <v>0.32638888888888806</v>
      </c>
      <c r="O364" s="33">
        <f t="shared" si="159"/>
        <v>0</v>
      </c>
      <c r="P364" s="33">
        <f t="shared" si="160"/>
        <v>0.32638888888888806</v>
      </c>
      <c r="Q364" s="33">
        <f t="shared" si="161"/>
        <v>0</v>
      </c>
      <c r="R364" s="34">
        <f t="shared" si="162"/>
        <v>-8.3266726846886741E-16</v>
      </c>
      <c r="S364" s="34">
        <f t="shared" si="163"/>
        <v>-2.9726221484338566E-13</v>
      </c>
      <c r="T364" s="34">
        <f t="shared" si="164"/>
        <v>-2.9726221484338566E-13</v>
      </c>
      <c r="U364" s="33">
        <f t="shared" si="165"/>
        <v>0</v>
      </c>
      <c r="V364" s="35"/>
      <c r="W364" s="47">
        <f t="shared" si="154"/>
        <v>0</v>
      </c>
      <c r="X364" s="49">
        <f t="shared" si="155"/>
        <v>0</v>
      </c>
      <c r="Y364" s="36" t="str">
        <f t="shared" si="141"/>
        <v>non</v>
      </c>
      <c r="AB364" s="33">
        <f t="shared" si="156"/>
        <v>-0.32638888888888806</v>
      </c>
      <c r="AE364" s="37" t="str">
        <f t="shared" si="142"/>
        <v/>
      </c>
      <c r="AF364" s="37" t="str">
        <f t="shared" si="143"/>
        <v/>
      </c>
      <c r="AG364" s="37">
        <f t="shared" si="144"/>
        <v>1</v>
      </c>
      <c r="AH364" s="37" t="str">
        <f t="shared" si="145"/>
        <v/>
      </c>
      <c r="AI364" s="37" t="str">
        <f t="shared" si="146"/>
        <v/>
      </c>
      <c r="AJ364" s="37" t="str">
        <f t="shared" si="147"/>
        <v/>
      </c>
      <c r="AK364" s="37" t="str">
        <f t="shared" si="148"/>
        <v/>
      </c>
      <c r="AL364" s="37" t="str">
        <f t="shared" si="149"/>
        <v/>
      </c>
      <c r="AM364" s="37" t="str">
        <f t="shared" si="150"/>
        <v/>
      </c>
      <c r="AN364" s="37">
        <f t="shared" si="151"/>
        <v>0</v>
      </c>
      <c r="AO364" s="37">
        <f t="shared" si="157"/>
        <v>242</v>
      </c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</row>
    <row r="365" spans="1:64" s="31" customFormat="1" x14ac:dyDescent="0.35">
      <c r="A365" s="31" t="s">
        <v>99</v>
      </c>
      <c r="B365" s="32">
        <v>44189</v>
      </c>
      <c r="C365" s="31" t="s">
        <v>63</v>
      </c>
      <c r="D365" s="31" t="str">
        <f t="shared" si="152"/>
        <v>férié</v>
      </c>
      <c r="E365" s="33"/>
      <c r="F365" s="33"/>
      <c r="G365" s="33">
        <v>0.33680555555555602</v>
      </c>
      <c r="H365" s="33">
        <v>0.5</v>
      </c>
      <c r="I365" s="33">
        <v>0.54513888888888895</v>
      </c>
      <c r="J365" s="33">
        <f t="shared" si="158"/>
        <v>4.5138888888888951E-2</v>
      </c>
      <c r="K365" s="33">
        <v>0.70833333333333304</v>
      </c>
      <c r="L365" s="33"/>
      <c r="M365" s="33"/>
      <c r="N365" s="33">
        <f t="shared" si="153"/>
        <v>0.32638888888888806</v>
      </c>
      <c r="O365" s="33">
        <f t="shared" si="159"/>
        <v>0</v>
      </c>
      <c r="P365" s="33">
        <f t="shared" si="160"/>
        <v>0.32638888888888806</v>
      </c>
      <c r="Q365" s="33">
        <f t="shared" si="161"/>
        <v>0</v>
      </c>
      <c r="R365" s="34">
        <f t="shared" si="162"/>
        <v>-8.3266726846886741E-16</v>
      </c>
      <c r="S365" s="34">
        <f t="shared" si="163"/>
        <v>-2.9809488211185453E-13</v>
      </c>
      <c r="T365" s="34">
        <f t="shared" si="164"/>
        <v>-2.9809488211185453E-13</v>
      </c>
      <c r="U365" s="33">
        <f t="shared" si="165"/>
        <v>0</v>
      </c>
      <c r="V365" s="35"/>
      <c r="W365" s="47">
        <f t="shared" si="154"/>
        <v>0</v>
      </c>
      <c r="X365" s="49">
        <f t="shared" si="155"/>
        <v>0</v>
      </c>
      <c r="Y365" s="36" t="str">
        <f t="shared" si="141"/>
        <v>non</v>
      </c>
      <c r="AB365" s="33">
        <f t="shared" si="156"/>
        <v>-0.32638888888888806</v>
      </c>
      <c r="AE365" s="37" t="str">
        <f t="shared" si="142"/>
        <v/>
      </c>
      <c r="AF365" s="37" t="str">
        <f t="shared" si="143"/>
        <v/>
      </c>
      <c r="AG365" s="37" t="str">
        <f t="shared" si="144"/>
        <v/>
      </c>
      <c r="AH365" s="37" t="str">
        <f t="shared" si="145"/>
        <v/>
      </c>
      <c r="AI365" s="37" t="str">
        <f t="shared" si="146"/>
        <v/>
      </c>
      <c r="AJ365" s="37" t="str">
        <f t="shared" si="147"/>
        <v/>
      </c>
      <c r="AK365" s="37" t="str">
        <f t="shared" si="148"/>
        <v/>
      </c>
      <c r="AL365" s="37" t="str">
        <f t="shared" si="149"/>
        <v/>
      </c>
      <c r="AM365" s="37" t="str">
        <f t="shared" si="150"/>
        <v/>
      </c>
      <c r="AN365" s="37">
        <f t="shared" si="151"/>
        <v>0</v>
      </c>
      <c r="AO365" s="37">
        <f t="shared" si="157"/>
        <v>242</v>
      </c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</row>
    <row r="366" spans="1:64" x14ac:dyDescent="0.35">
      <c r="A366" t="s">
        <v>100</v>
      </c>
      <c r="B366" s="1">
        <v>44190</v>
      </c>
      <c r="D366" t="str">
        <f t="shared" si="152"/>
        <v/>
      </c>
      <c r="E366" s="5"/>
      <c r="F366" s="5"/>
      <c r="G366" s="5">
        <v>0.33680555555555602</v>
      </c>
      <c r="H366" s="5">
        <v>0.5</v>
      </c>
      <c r="I366" s="5">
        <v>0.54513888888888895</v>
      </c>
      <c r="J366" s="5">
        <f t="shared" si="158"/>
        <v>4.5138888888888951E-2</v>
      </c>
      <c r="K366" s="5">
        <v>0.70833333333333304</v>
      </c>
      <c r="L366" s="5"/>
      <c r="M366" s="5"/>
      <c r="N366" s="5">
        <f t="shared" si="153"/>
        <v>0.32638888888888806</v>
      </c>
      <c r="O366" s="5">
        <f t="shared" si="159"/>
        <v>0</v>
      </c>
      <c r="P366" s="24">
        <f t="shared" si="160"/>
        <v>0.32638888888888806</v>
      </c>
      <c r="Q366" s="5">
        <f t="shared" si="161"/>
        <v>0</v>
      </c>
      <c r="R366" s="7">
        <f t="shared" si="162"/>
        <v>-8.3266726846886741E-16</v>
      </c>
      <c r="S366" s="7">
        <f t="shared" si="163"/>
        <v>-2.989275493803234E-13</v>
      </c>
      <c r="T366" s="7">
        <f t="shared" si="164"/>
        <v>-2.989275493803234E-13</v>
      </c>
      <c r="U366" s="5">
        <f t="shared" si="165"/>
        <v>0</v>
      </c>
      <c r="V366" s="30"/>
      <c r="W366" s="46">
        <f t="shared" si="154"/>
        <v>0</v>
      </c>
      <c r="X366" s="48">
        <f t="shared" si="155"/>
        <v>0</v>
      </c>
      <c r="Y366" s="6" t="str">
        <f t="shared" si="141"/>
        <v>non</v>
      </c>
      <c r="AB366" s="5">
        <f t="shared" si="156"/>
        <v>-0.32638888888888806</v>
      </c>
      <c r="AE366" s="26" t="str">
        <f t="shared" si="142"/>
        <v/>
      </c>
      <c r="AF366" s="26" t="str">
        <f t="shared" si="143"/>
        <v/>
      </c>
      <c r="AG366" s="26" t="str">
        <f t="shared" si="144"/>
        <v/>
      </c>
      <c r="AH366" s="26" t="str">
        <f t="shared" si="145"/>
        <v/>
      </c>
      <c r="AI366" s="26" t="str">
        <f t="shared" si="146"/>
        <v/>
      </c>
      <c r="AJ366" s="26" t="str">
        <f t="shared" si="147"/>
        <v/>
      </c>
      <c r="AK366" s="26" t="str">
        <f t="shared" si="148"/>
        <v/>
      </c>
      <c r="AL366" s="26" t="str">
        <f t="shared" si="149"/>
        <v/>
      </c>
      <c r="AM366" s="26" t="str">
        <f t="shared" si="150"/>
        <v/>
      </c>
      <c r="AN366" s="26">
        <f t="shared" si="151"/>
        <v>1</v>
      </c>
      <c r="AO366" s="26">
        <f t="shared" si="157"/>
        <v>243</v>
      </c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</row>
    <row r="367" spans="1:64" x14ac:dyDescent="0.35">
      <c r="A367" t="s">
        <v>101</v>
      </c>
      <c r="B367" s="1">
        <v>44191</v>
      </c>
      <c r="D367" t="str">
        <f t="shared" si="152"/>
        <v/>
      </c>
      <c r="E367" s="5"/>
      <c r="F367" s="5"/>
      <c r="G367" s="5">
        <v>0.33680555555555602</v>
      </c>
      <c r="H367" s="5">
        <v>0.5</v>
      </c>
      <c r="I367" s="5">
        <v>0.54513888888888895</v>
      </c>
      <c r="J367" s="5">
        <f t="shared" si="158"/>
        <v>4.5138888888888951E-2</v>
      </c>
      <c r="K367" s="5">
        <v>0.70833333333333304</v>
      </c>
      <c r="L367" s="5"/>
      <c r="M367" s="5"/>
      <c r="N367" s="5">
        <f t="shared" si="153"/>
        <v>0.32638888888888806</v>
      </c>
      <c r="O367" s="5">
        <f t="shared" si="159"/>
        <v>0</v>
      </c>
      <c r="P367" s="24">
        <f t="shared" si="160"/>
        <v>0.32638888888888806</v>
      </c>
      <c r="Q367" s="5">
        <f t="shared" si="161"/>
        <v>0</v>
      </c>
      <c r="R367" s="7">
        <f t="shared" si="162"/>
        <v>-8.3266726846886741E-16</v>
      </c>
      <c r="S367" s="7">
        <f t="shared" si="163"/>
        <v>-2.9976021664879227E-13</v>
      </c>
      <c r="T367" s="7">
        <f t="shared" si="164"/>
        <v>-2.9976021664879227E-13</v>
      </c>
      <c r="U367" s="5">
        <f t="shared" si="165"/>
        <v>0</v>
      </c>
      <c r="V367" s="30"/>
      <c r="W367" s="46">
        <f t="shared" si="154"/>
        <v>0</v>
      </c>
      <c r="X367" s="48">
        <f t="shared" si="155"/>
        <v>0</v>
      </c>
      <c r="Y367" s="6" t="str">
        <f t="shared" si="141"/>
        <v>non</v>
      </c>
      <c r="AB367" s="5">
        <f t="shared" si="156"/>
        <v>-0.32638888888888806</v>
      </c>
      <c r="AE367" s="26" t="str">
        <f t="shared" si="142"/>
        <v/>
      </c>
      <c r="AF367" s="26" t="str">
        <f t="shared" si="143"/>
        <v/>
      </c>
      <c r="AG367" s="26" t="str">
        <f t="shared" si="144"/>
        <v/>
      </c>
      <c r="AH367" s="26" t="str">
        <f t="shared" si="145"/>
        <v/>
      </c>
      <c r="AI367" s="26" t="str">
        <f t="shared" si="146"/>
        <v/>
      </c>
      <c r="AJ367" s="26" t="str">
        <f t="shared" si="147"/>
        <v/>
      </c>
      <c r="AK367" s="26" t="str">
        <f t="shared" si="148"/>
        <v/>
      </c>
      <c r="AL367" s="26" t="str">
        <f t="shared" si="149"/>
        <v/>
      </c>
      <c r="AM367" s="26" t="str">
        <f t="shared" si="150"/>
        <v/>
      </c>
      <c r="AN367" s="26">
        <f t="shared" si="151"/>
        <v>1</v>
      </c>
      <c r="AO367" s="26">
        <f t="shared" si="157"/>
        <v>244</v>
      </c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</row>
    <row r="368" spans="1:64" s="31" customFormat="1" x14ac:dyDescent="0.35">
      <c r="A368" s="31" t="s">
        <v>102</v>
      </c>
      <c r="B368" s="32">
        <v>44192</v>
      </c>
      <c r="D368" s="31" t="str">
        <f t="shared" si="152"/>
        <v/>
      </c>
      <c r="E368" s="33"/>
      <c r="F368" s="33"/>
      <c r="G368" s="33">
        <v>0.33680555555555602</v>
      </c>
      <c r="H368" s="33">
        <v>0.5</v>
      </c>
      <c r="I368" s="33">
        <v>0.54513888888888895</v>
      </c>
      <c r="J368" s="33">
        <f t="shared" si="158"/>
        <v>4.5138888888888951E-2</v>
      </c>
      <c r="K368" s="33">
        <v>0.70833333333333304</v>
      </c>
      <c r="L368" s="33"/>
      <c r="M368" s="33"/>
      <c r="N368" s="33">
        <f t="shared" si="153"/>
        <v>0.32638888888888806</v>
      </c>
      <c r="O368" s="33">
        <f t="shared" si="159"/>
        <v>0</v>
      </c>
      <c r="P368" s="33">
        <f t="shared" si="160"/>
        <v>0.32638888888888806</v>
      </c>
      <c r="Q368" s="33">
        <f t="shared" si="161"/>
        <v>0</v>
      </c>
      <c r="R368" s="34">
        <f t="shared" si="162"/>
        <v>-8.3266726846886741E-16</v>
      </c>
      <c r="S368" s="34">
        <f t="shared" si="163"/>
        <v>-3.0059288391726113E-13</v>
      </c>
      <c r="T368" s="34">
        <f t="shared" si="164"/>
        <v>-3.0059288391726113E-13</v>
      </c>
      <c r="U368" s="33">
        <f t="shared" si="165"/>
        <v>0</v>
      </c>
      <c r="V368" s="35"/>
      <c r="W368" s="47">
        <f t="shared" si="154"/>
        <v>0</v>
      </c>
      <c r="X368" s="49">
        <f t="shared" si="155"/>
        <v>0</v>
      </c>
      <c r="Y368" s="36" t="str">
        <f t="shared" si="141"/>
        <v>non</v>
      </c>
      <c r="AB368" s="33">
        <f t="shared" si="156"/>
        <v>-0.32638888888888806</v>
      </c>
      <c r="AE368" s="37" t="str">
        <f t="shared" si="142"/>
        <v/>
      </c>
      <c r="AF368" s="37" t="str">
        <f t="shared" si="143"/>
        <v/>
      </c>
      <c r="AG368" s="37" t="str">
        <f t="shared" si="144"/>
        <v/>
      </c>
      <c r="AH368" s="37" t="str">
        <f t="shared" si="145"/>
        <v/>
      </c>
      <c r="AI368" s="37" t="str">
        <f t="shared" si="146"/>
        <v/>
      </c>
      <c r="AJ368" s="37" t="str">
        <f t="shared" si="147"/>
        <v/>
      </c>
      <c r="AK368" s="37" t="str">
        <f t="shared" si="148"/>
        <v/>
      </c>
      <c r="AL368" s="37" t="str">
        <f t="shared" si="149"/>
        <v/>
      </c>
      <c r="AM368" s="37" t="str">
        <f t="shared" si="150"/>
        <v/>
      </c>
      <c r="AN368" s="37">
        <f t="shared" si="151"/>
        <v>0</v>
      </c>
      <c r="AO368" s="37">
        <f t="shared" si="157"/>
        <v>244</v>
      </c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</row>
    <row r="369" spans="1:54" s="31" customFormat="1" x14ac:dyDescent="0.35">
      <c r="A369" s="31" t="s">
        <v>103</v>
      </c>
      <c r="B369" s="32">
        <v>44193</v>
      </c>
      <c r="D369" s="31" t="str">
        <f t="shared" si="152"/>
        <v/>
      </c>
      <c r="E369" s="33"/>
      <c r="F369" s="33"/>
      <c r="G369" s="33">
        <v>0.33680555555555602</v>
      </c>
      <c r="H369" s="33">
        <v>0.5</v>
      </c>
      <c r="I369" s="33">
        <v>0.54513888888888895</v>
      </c>
      <c r="J369" s="33">
        <f t="shared" si="158"/>
        <v>4.5138888888888951E-2</v>
      </c>
      <c r="K369" s="33">
        <v>0.70833333333333304</v>
      </c>
      <c r="L369" s="33"/>
      <c r="M369" s="33"/>
      <c r="N369" s="33">
        <f t="shared" si="153"/>
        <v>0.32638888888888806</v>
      </c>
      <c r="O369" s="33">
        <f t="shared" si="159"/>
        <v>0</v>
      </c>
      <c r="P369" s="33">
        <f t="shared" si="160"/>
        <v>0.32638888888888806</v>
      </c>
      <c r="Q369" s="33">
        <f t="shared" si="161"/>
        <v>0</v>
      </c>
      <c r="R369" s="34">
        <f t="shared" si="162"/>
        <v>-8.3266726846886741E-16</v>
      </c>
      <c r="S369" s="34">
        <f t="shared" si="163"/>
        <v>-3.0142555118573E-13</v>
      </c>
      <c r="T369" s="34">
        <f t="shared" si="164"/>
        <v>-3.0142555118573E-13</v>
      </c>
      <c r="U369" s="33">
        <f t="shared" si="165"/>
        <v>0</v>
      </c>
      <c r="V369" s="35"/>
      <c r="W369" s="47">
        <f t="shared" si="154"/>
        <v>0</v>
      </c>
      <c r="X369" s="49">
        <f t="shared" si="155"/>
        <v>0</v>
      </c>
      <c r="Y369" s="36" t="str">
        <f t="shared" si="141"/>
        <v>non</v>
      </c>
      <c r="AB369" s="33">
        <f t="shared" si="156"/>
        <v>-0.32638888888888806</v>
      </c>
      <c r="AE369" s="37" t="str">
        <f t="shared" si="142"/>
        <v/>
      </c>
      <c r="AF369" s="37" t="str">
        <f t="shared" si="143"/>
        <v/>
      </c>
      <c r="AG369" s="37" t="str">
        <f t="shared" si="144"/>
        <v/>
      </c>
      <c r="AH369" s="37" t="str">
        <f t="shared" si="145"/>
        <v/>
      </c>
      <c r="AI369" s="37" t="str">
        <f t="shared" si="146"/>
        <v/>
      </c>
      <c r="AJ369" s="37" t="str">
        <f t="shared" si="147"/>
        <v/>
      </c>
      <c r="AK369" s="37" t="str">
        <f t="shared" si="148"/>
        <v/>
      </c>
      <c r="AL369" s="37" t="str">
        <f t="shared" si="149"/>
        <v/>
      </c>
      <c r="AM369" s="37" t="str">
        <f t="shared" si="150"/>
        <v/>
      </c>
      <c r="AN369" s="37">
        <f t="shared" si="151"/>
        <v>0</v>
      </c>
      <c r="AO369" s="37">
        <f t="shared" si="157"/>
        <v>244</v>
      </c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</row>
    <row r="370" spans="1:54" x14ac:dyDescent="0.35">
      <c r="A370" t="s">
        <v>104</v>
      </c>
      <c r="B370" s="1">
        <v>44194</v>
      </c>
      <c r="D370" t="str">
        <f t="shared" si="152"/>
        <v/>
      </c>
      <c r="E370" s="5"/>
      <c r="F370" s="5"/>
      <c r="G370" s="5">
        <v>0.33680555555555602</v>
      </c>
      <c r="H370" s="5">
        <v>0.5</v>
      </c>
      <c r="I370" s="5">
        <v>0.54513888888888895</v>
      </c>
      <c r="J370" s="5">
        <f t="shared" si="158"/>
        <v>4.5138888888888951E-2</v>
      </c>
      <c r="K370" s="5">
        <v>0.70833333333333304</v>
      </c>
      <c r="L370" s="5"/>
      <c r="M370" s="5"/>
      <c r="N370" s="5">
        <f t="shared" si="153"/>
        <v>0.32638888888888806</v>
      </c>
      <c r="O370" s="5">
        <f t="shared" si="159"/>
        <v>0</v>
      </c>
      <c r="P370" s="24">
        <f t="shared" si="160"/>
        <v>0.32638888888888806</v>
      </c>
      <c r="Q370" s="5">
        <f t="shared" si="161"/>
        <v>0</v>
      </c>
      <c r="R370" s="7">
        <f t="shared" si="162"/>
        <v>-8.3266726846886741E-16</v>
      </c>
      <c r="S370" s="7">
        <f t="shared" si="163"/>
        <v>-3.0225821845419887E-13</v>
      </c>
      <c r="T370" s="7">
        <f t="shared" si="164"/>
        <v>-3.0225821845419887E-13</v>
      </c>
      <c r="U370" s="5">
        <f t="shared" si="165"/>
        <v>0</v>
      </c>
      <c r="V370" s="30"/>
      <c r="W370" s="46">
        <f t="shared" si="154"/>
        <v>0</v>
      </c>
      <c r="X370" s="48">
        <f t="shared" si="155"/>
        <v>0</v>
      </c>
      <c r="Y370" s="6" t="str">
        <f t="shared" si="141"/>
        <v>non</v>
      </c>
      <c r="AB370" s="5">
        <f t="shared" si="156"/>
        <v>-0.32638888888888806</v>
      </c>
      <c r="AE370" s="26" t="str">
        <f t="shared" si="142"/>
        <v/>
      </c>
      <c r="AF370" s="26" t="str">
        <f t="shared" si="143"/>
        <v/>
      </c>
      <c r="AG370" s="26" t="str">
        <f t="shared" si="144"/>
        <v/>
      </c>
      <c r="AH370" s="26" t="str">
        <f t="shared" si="145"/>
        <v/>
      </c>
      <c r="AI370" s="26" t="str">
        <f t="shared" si="146"/>
        <v/>
      </c>
      <c r="AJ370" s="26" t="str">
        <f t="shared" si="147"/>
        <v/>
      </c>
      <c r="AK370" s="26" t="str">
        <f t="shared" si="148"/>
        <v/>
      </c>
      <c r="AL370" s="26" t="str">
        <f t="shared" si="149"/>
        <v/>
      </c>
      <c r="AM370" s="26" t="str">
        <f t="shared" si="150"/>
        <v/>
      </c>
      <c r="AN370" s="26">
        <f t="shared" si="151"/>
        <v>1</v>
      </c>
      <c r="AO370" s="26">
        <f t="shared" si="157"/>
        <v>245</v>
      </c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</row>
    <row r="371" spans="1:54" s="31" customFormat="1" x14ac:dyDescent="0.35">
      <c r="A371" s="31" t="s">
        <v>98</v>
      </c>
      <c r="B371" s="32">
        <v>44195</v>
      </c>
      <c r="C371" s="31" t="s">
        <v>62</v>
      </c>
      <c r="D371" s="31" t="str">
        <f t="shared" si="152"/>
        <v>RTTdir</v>
      </c>
      <c r="E371" s="33"/>
      <c r="F371" s="33"/>
      <c r="G371" s="33">
        <v>0.33680555555555602</v>
      </c>
      <c r="H371" s="33">
        <v>0.5</v>
      </c>
      <c r="I371" s="33">
        <v>0.54513888888888895</v>
      </c>
      <c r="J371" s="33">
        <f t="shared" ref="J371" si="166">IF(H371="","",I371-H371)</f>
        <v>4.5138888888888951E-2</v>
      </c>
      <c r="K371" s="33">
        <v>0.70833333333333337</v>
      </c>
      <c r="L371" s="33"/>
      <c r="M371" s="33"/>
      <c r="N371" s="33">
        <f t="shared" si="153"/>
        <v>0.3263888888888884</v>
      </c>
      <c r="O371" s="33">
        <f t="shared" ref="O371" si="167">F371-E371+M371-L371</f>
        <v>0</v>
      </c>
      <c r="P371" s="33">
        <f t="shared" ref="P371" si="168">IF(O371=0,N371,IF(N371&gt;$N$1,N371,IF(N371+O371&gt;$N$1,$N$1,N371=O371)))</f>
        <v>0.3263888888888884</v>
      </c>
      <c r="Q371" s="33">
        <f t="shared" ref="Q371" si="169">O371-(P371-N371)</f>
        <v>0</v>
      </c>
      <c r="R371" s="34">
        <f t="shared" ref="R371" si="170">P371-$N$1</f>
        <v>-4.9960036108132044E-16</v>
      </c>
      <c r="S371" s="34">
        <f t="shared" ref="S371" si="171">S370+P371-$N$1</f>
        <v>-3.0275781881528019E-13</v>
      </c>
      <c r="T371" s="34">
        <f t="shared" ref="T371" si="172">S371-U371</f>
        <v>-3.0275781881528019E-13</v>
      </c>
      <c r="U371" s="33">
        <f t="shared" si="165"/>
        <v>0</v>
      </c>
      <c r="V371" s="35"/>
      <c r="W371" s="47">
        <f t="shared" si="154"/>
        <v>0</v>
      </c>
      <c r="X371" s="49">
        <f t="shared" si="155"/>
        <v>0</v>
      </c>
      <c r="Y371" s="36" t="str">
        <f t="shared" ref="Y371" si="173">IF(Q371&gt;0,"oui","non")</f>
        <v>non</v>
      </c>
      <c r="AB371" s="33">
        <f t="shared" si="156"/>
        <v>-0.32638888888888806</v>
      </c>
      <c r="AE371" s="37" t="str">
        <f t="shared" si="142"/>
        <v/>
      </c>
      <c r="AF371" s="37" t="str">
        <f t="shared" si="143"/>
        <v/>
      </c>
      <c r="AG371" s="37">
        <f t="shared" si="144"/>
        <v>1</v>
      </c>
      <c r="AH371" s="37" t="str">
        <f t="shared" si="145"/>
        <v/>
      </c>
      <c r="AI371" s="37" t="str">
        <f t="shared" si="146"/>
        <v/>
      </c>
      <c r="AJ371" s="37" t="str">
        <f t="shared" si="147"/>
        <v/>
      </c>
      <c r="AK371" s="37" t="str">
        <f t="shared" si="148"/>
        <v/>
      </c>
      <c r="AL371" s="37" t="str">
        <f t="shared" si="149"/>
        <v/>
      </c>
      <c r="AM371" s="37" t="str">
        <f t="shared" si="150"/>
        <v/>
      </c>
      <c r="AN371" s="37">
        <f t="shared" si="151"/>
        <v>0</v>
      </c>
      <c r="AO371" s="37">
        <f t="shared" si="157"/>
        <v>245</v>
      </c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</row>
    <row r="372" spans="1:54" x14ac:dyDescent="0.35"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</row>
    <row r="373" spans="1:54" x14ac:dyDescent="0.35"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</row>
    <row r="374" spans="1:54" x14ac:dyDescent="0.35"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</row>
    <row r="375" spans="1:54" x14ac:dyDescent="0.35"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</row>
    <row r="376" spans="1:54" x14ac:dyDescent="0.35"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</row>
    <row r="377" spans="1:54" x14ac:dyDescent="0.35"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</row>
    <row r="378" spans="1:54" x14ac:dyDescent="0.35"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</row>
  </sheetData>
  <mergeCells count="7">
    <mergeCell ref="AF3:AH3"/>
    <mergeCell ref="AF4:AG4"/>
    <mergeCell ref="L1:M1"/>
    <mergeCell ref="L2:M2"/>
    <mergeCell ref="E5:F5"/>
    <mergeCell ref="G5:K5"/>
    <mergeCell ref="L5:M5"/>
  </mergeCells>
  <phoneticPr fontId="1" type="noConversion"/>
  <conditionalFormatting sqref="J1:J1048576">
    <cfRule type="cellIs" dxfId="1" priority="1" operator="lessThan">
      <formula>0.03125</formula>
    </cfRule>
  </conditionalFormatting>
  <conditionalFormatting sqref="Y7:Y645">
    <cfRule type="containsText" dxfId="0" priority="2" operator="containsText" text="oui">
      <formula>NOT(ISERROR(SEARCH("oui",Y7)))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97F5F3-F862-4B96-9947-D43C810EDE97}">
          <x14:formula1>
            <xm:f>liste!$A$5:$A$18</xm:f>
          </x14:formula1>
          <xm:sqref>C7:D371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56FBB-1BE2-49D1-B40A-79EBA72EFF9C}">
  <dimension ref="A3:AA18"/>
  <sheetViews>
    <sheetView workbookViewId="0">
      <selection activeCell="A5" sqref="A5:B17"/>
    </sheetView>
  </sheetViews>
  <sheetFormatPr baseColWidth="10" defaultColWidth="11.453125" defaultRowHeight="14.5" x14ac:dyDescent="0.35"/>
  <sheetData>
    <row r="3" spans="1:27" x14ac:dyDescent="0.35">
      <c r="A3" t="s">
        <v>107</v>
      </c>
    </row>
    <row r="4" spans="1:27" ht="15" thickBot="1" x14ac:dyDescent="0.4"/>
    <row r="5" spans="1:27" x14ac:dyDescent="0.35">
      <c r="A5" s="8" t="s">
        <v>27</v>
      </c>
      <c r="B5" t="s">
        <v>48</v>
      </c>
    </row>
    <row r="6" spans="1:27" x14ac:dyDescent="0.35">
      <c r="A6" s="39" t="s">
        <v>38</v>
      </c>
      <c r="B6" t="s">
        <v>49</v>
      </c>
    </row>
    <row r="7" spans="1:27" x14ac:dyDescent="0.35">
      <c r="A7" s="39" t="s">
        <v>50</v>
      </c>
      <c r="B7" t="s">
        <v>51</v>
      </c>
      <c r="W7" s="5">
        <v>0</v>
      </c>
      <c r="AA7" s="5">
        <v>0</v>
      </c>
    </row>
    <row r="8" spans="1:27" x14ac:dyDescent="0.35">
      <c r="A8" s="39" t="s">
        <v>52</v>
      </c>
      <c r="B8" t="s">
        <v>53</v>
      </c>
    </row>
    <row r="9" spans="1:27" x14ac:dyDescent="0.35">
      <c r="A9" s="39" t="s">
        <v>30</v>
      </c>
      <c r="B9" t="s">
        <v>54</v>
      </c>
    </row>
    <row r="10" spans="1:27" x14ac:dyDescent="0.35">
      <c r="A10" s="39" t="s">
        <v>41</v>
      </c>
      <c r="B10" t="s">
        <v>55</v>
      </c>
    </row>
    <row r="11" spans="1:27" x14ac:dyDescent="0.35">
      <c r="A11" s="39" t="s">
        <v>44</v>
      </c>
      <c r="B11" t="s">
        <v>56</v>
      </c>
    </row>
    <row r="12" spans="1:27" x14ac:dyDescent="0.35">
      <c r="A12" s="39" t="s">
        <v>57</v>
      </c>
      <c r="B12" t="s">
        <v>58</v>
      </c>
    </row>
    <row r="13" spans="1:27" x14ac:dyDescent="0.35">
      <c r="A13" s="39" t="s">
        <v>59</v>
      </c>
      <c r="B13" t="s">
        <v>60</v>
      </c>
    </row>
    <row r="14" spans="1:27" x14ac:dyDescent="0.35">
      <c r="A14" s="39" t="s">
        <v>61</v>
      </c>
    </row>
    <row r="15" spans="1:27" x14ac:dyDescent="0.35">
      <c r="A15" s="39" t="s">
        <v>62</v>
      </c>
    </row>
    <row r="16" spans="1:27" x14ac:dyDescent="0.35">
      <c r="A16" s="39" t="s">
        <v>63</v>
      </c>
    </row>
    <row r="17" spans="1:2" x14ac:dyDescent="0.35">
      <c r="A17" s="39"/>
      <c r="B17" t="s">
        <v>64</v>
      </c>
    </row>
    <row r="18" spans="1:2" ht="15" thickBot="1" x14ac:dyDescent="0.4">
      <c r="A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mode emploi</vt:lpstr>
      <vt:lpstr>2024</vt:lpstr>
      <vt:lpstr>liste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ADEME</cp:lastModifiedBy>
  <cp:revision/>
  <dcterms:created xsi:type="dcterms:W3CDTF">2023-01-05T07:38:18Z</dcterms:created>
  <dcterms:modified xsi:type="dcterms:W3CDTF">2024-01-30T15:43:22Z</dcterms:modified>
  <cp:category/>
  <cp:contentStatus/>
</cp:coreProperties>
</file>